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48C7B07C-118B-41BA-96AE-F3EB75279109}" xr6:coauthVersionLast="43" xr6:coauthVersionMax="43" xr10:uidLastSave="{00000000-0000-0000-0000-000000000000}"/>
  <bookViews>
    <workbookView xWindow="-120" yWindow="-120" windowWidth="29040" windowHeight="15840" activeTab="5" xr2:uid="{00000000-000D-0000-FFFF-FFFF00000000}"/>
  </bookViews>
  <sheets>
    <sheet name="Отчет об исполнении ТС" sheetId="1" r:id="rId1"/>
    <sheet name="информация об исполн. ИП" sheetId="3" r:id="rId2"/>
    <sheet name="ОПиУ" sheetId="2" r:id="rId3"/>
    <sheet name="бАЛАНС" sheetId="4" r:id="rId4"/>
    <sheet name="ОБ ИЗМ. В КАПИТАЛЕ" sheetId="5" r:id="rId5"/>
    <sheet name="О ДВИЖЕНИИ ДЕНЕГ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3" l="1"/>
  <c r="I10" i="3"/>
  <c r="D18" i="4" l="1"/>
  <c r="D38" i="4"/>
  <c r="D39" i="4" s="1"/>
  <c r="D40" i="4" s="1"/>
  <c r="D32" i="4"/>
  <c r="D26" i="4"/>
  <c r="C26" i="4"/>
  <c r="D17" i="4"/>
  <c r="C17" i="4" l="1"/>
  <c r="D12" i="4"/>
  <c r="C38" i="4" l="1"/>
  <c r="C39" i="4" s="1"/>
  <c r="C32" i="4"/>
  <c r="C12" i="4"/>
  <c r="C18" i="4" s="1"/>
  <c r="C40" i="4" l="1"/>
</calcChain>
</file>

<file path=xl/sharedStrings.xml><?xml version="1.0" encoding="utf-8"?>
<sst xmlns="http://schemas.openxmlformats.org/spreadsheetml/2006/main" count="399" uniqueCount="332">
  <si>
    <t>№ п/п</t>
  </si>
  <si>
    <t>Наименование показателей тарифной сметы</t>
  </si>
  <si>
    <t>Отклонение, %</t>
  </si>
  <si>
    <t>I</t>
  </si>
  <si>
    <t>Затраты на производство товаров и предоставление услуг, всего, в т.ч.</t>
  </si>
  <si>
    <t>Материальные затраты, всего, в т.ч.</t>
  </si>
  <si>
    <t xml:space="preserve">Сырье и материалы </t>
  </si>
  <si>
    <t>Топливо</t>
  </si>
  <si>
    <t>Энергия</t>
  </si>
  <si>
    <t>Расходы на оплату труда, всего, в.ч.</t>
  </si>
  <si>
    <t>Заработная плата  производственного персонала</t>
  </si>
  <si>
    <t>Социальный налог, социальные отчисления</t>
  </si>
  <si>
    <t>Амортизация</t>
  </si>
  <si>
    <t>Прочие затраты</t>
  </si>
  <si>
    <t>5.1</t>
  </si>
  <si>
    <t>плата за сбросы и выбросы</t>
  </si>
  <si>
    <t>5.2</t>
  </si>
  <si>
    <t>природоохранные мероприятия</t>
  </si>
  <si>
    <t>5.3</t>
  </si>
  <si>
    <t>метрологическое обслуживание</t>
  </si>
  <si>
    <t>5.4</t>
  </si>
  <si>
    <t>страхование</t>
  </si>
  <si>
    <t>5.5</t>
  </si>
  <si>
    <t>услуги стороннего транспорта</t>
  </si>
  <si>
    <t>5.6</t>
  </si>
  <si>
    <t>дератизация</t>
  </si>
  <si>
    <t>5.7</t>
  </si>
  <si>
    <t>услуги противопожарной службы</t>
  </si>
  <si>
    <t>5.8</t>
  </si>
  <si>
    <t>услуги по выгрузке угля из ж/д вагонов</t>
  </si>
  <si>
    <t>5.9</t>
  </si>
  <si>
    <t>услуги связи</t>
  </si>
  <si>
    <t>5.10</t>
  </si>
  <si>
    <t>коммунальные услуги</t>
  </si>
  <si>
    <t>5.11</t>
  </si>
  <si>
    <t>подготовка кадров</t>
  </si>
  <si>
    <t>5.12</t>
  </si>
  <si>
    <t>5.13</t>
  </si>
  <si>
    <t>затраты на охрану труда</t>
  </si>
  <si>
    <t>5.14</t>
  </si>
  <si>
    <t>Налоговые выплаты</t>
  </si>
  <si>
    <t>плата за пользование земельным участком</t>
  </si>
  <si>
    <t>плата за пользование радиочастотным спектром</t>
  </si>
  <si>
    <t>II</t>
  </si>
  <si>
    <t>Расходы периода - всего</t>
  </si>
  <si>
    <t>Общие и административные расходы, всего, в т.ч.</t>
  </si>
  <si>
    <t>Заработная плата  административного персонала</t>
  </si>
  <si>
    <t>Налоги, всего, в т.ч.</t>
  </si>
  <si>
    <t>имущественный налог</t>
  </si>
  <si>
    <t>налог на транспортные средства</t>
  </si>
  <si>
    <t xml:space="preserve">Амортизация  </t>
  </si>
  <si>
    <t>основных средств</t>
  </si>
  <si>
    <t>нематериальных активов</t>
  </si>
  <si>
    <t>Прочие расходы</t>
  </si>
  <si>
    <t xml:space="preserve">коммунального хозяйства </t>
  </si>
  <si>
    <t xml:space="preserve">услуги связи </t>
  </si>
  <si>
    <t xml:space="preserve">услуги банка </t>
  </si>
  <si>
    <t>услуги СМИ</t>
  </si>
  <si>
    <t>материалы</t>
  </si>
  <si>
    <t>периодическая печать</t>
  </si>
  <si>
    <t>почтовые услуги</t>
  </si>
  <si>
    <t>III</t>
  </si>
  <si>
    <t>Всего затрат на предоставление услуг</t>
  </si>
  <si>
    <t>IV</t>
  </si>
  <si>
    <t>Всего доходов</t>
  </si>
  <si>
    <t>VI</t>
  </si>
  <si>
    <t>VII</t>
  </si>
  <si>
    <t>ОТЧЕТ О ПРИБЫЛЯХ И УБЫТКАХ</t>
  </si>
  <si>
    <t>Наименование показателей</t>
  </si>
  <si>
    <t>Себестоимость реализованных товаров и услуг</t>
  </si>
  <si>
    <t>Валовая прибыль (строка 010 – строка 011)</t>
  </si>
  <si>
    <t>Прочие доходы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</si>
  <si>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</si>
  <si>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</si>
  <si>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</si>
  <si>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</si>
  <si>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</si>
  <si>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</si>
  <si>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Отчет о прибылях и убытках*</t>
  </si>
  <si>
    <t>Наименование мероприятий</t>
  </si>
  <si>
    <t>Количество в натуральных показателях</t>
  </si>
  <si>
    <t>План</t>
  </si>
  <si>
    <t>Факт</t>
  </si>
  <si>
    <t>Прибыль</t>
  </si>
  <si>
    <t>прил.</t>
  </si>
  <si>
    <t>За отчетный период</t>
  </si>
  <si>
    <t>Сведения</t>
  </si>
  <si>
    <t>Причины отклонения</t>
  </si>
  <si>
    <t>дефицит затрат утвержденной тарифной сметы</t>
  </si>
  <si>
    <t>услуги  охраны</t>
  </si>
  <si>
    <t>5.15</t>
  </si>
  <si>
    <t>5.16</t>
  </si>
  <si>
    <t>5.19</t>
  </si>
  <si>
    <t>увеличение стоимости зданий, сооружений и передаточных устройств в результате переоценки имущества</t>
  </si>
  <si>
    <t>услуги по сопровождению программы 1С</t>
  </si>
  <si>
    <t>обучение персонала</t>
  </si>
  <si>
    <t xml:space="preserve">обслуживание компьютерной техники </t>
  </si>
  <si>
    <t>За предыдущий период</t>
  </si>
  <si>
    <t xml:space="preserve">Выручка </t>
  </si>
  <si>
    <t xml:space="preserve">Административные расходы </t>
  </si>
  <si>
    <t xml:space="preserve">Прочие расходы </t>
  </si>
  <si>
    <t>Снижение износа (физического) основных фондов (активов), %, по годам реализации в зависимости от утвержденной инвестиционной программы</t>
  </si>
  <si>
    <t>7.5.1</t>
  </si>
  <si>
    <t>7.5.2</t>
  </si>
  <si>
    <t>7.5.3</t>
  </si>
  <si>
    <t>7.5.4</t>
  </si>
  <si>
    <t>7.5.7</t>
  </si>
  <si>
    <t>7.5.9</t>
  </si>
  <si>
    <t>7.5.10</t>
  </si>
  <si>
    <t>7.5.13</t>
  </si>
  <si>
    <t>7.5.14</t>
  </si>
  <si>
    <t>7.5.15</t>
  </si>
  <si>
    <t>7.5.16</t>
  </si>
  <si>
    <t>охрана</t>
  </si>
  <si>
    <t>услуги тех. обслуживание системы контроля и управления доступом</t>
  </si>
  <si>
    <t>1.1</t>
  </si>
  <si>
    <t>1.4</t>
  </si>
  <si>
    <t>1.5</t>
  </si>
  <si>
    <t>2</t>
  </si>
  <si>
    <t>2.1</t>
  </si>
  <si>
    <t>2.2</t>
  </si>
  <si>
    <t>3</t>
  </si>
  <si>
    <t>4</t>
  </si>
  <si>
    <t>5</t>
  </si>
  <si>
    <t>техническое обслуживание спец.механизмов</t>
  </si>
  <si>
    <t>инспекционный контроль за сертифицированной системой менеджмента качества ИСО</t>
  </si>
  <si>
    <t>6</t>
  </si>
  <si>
    <t>6.1</t>
  </si>
  <si>
    <t>6.2</t>
  </si>
  <si>
    <t>7</t>
  </si>
  <si>
    <t>7.1</t>
  </si>
  <si>
    <t>7.2</t>
  </si>
  <si>
    <t>7.3</t>
  </si>
  <si>
    <t>7.4</t>
  </si>
  <si>
    <t>7.5</t>
  </si>
  <si>
    <t>Ремонт всего, в т.ч.</t>
  </si>
  <si>
    <t>в том числе:</t>
  </si>
  <si>
    <t>АКТИВЫ</t>
  </si>
  <si>
    <t>Код
строки</t>
  </si>
  <si>
    <t>На конец отчетного периода</t>
  </si>
  <si>
    <t>На начало отчетного периода</t>
  </si>
  <si>
    <t>I. Краткосрочные активы</t>
  </si>
  <si>
    <t>Денежные средства и их эквиваленты</t>
  </si>
  <si>
    <t>Краткосрочная торговая и прочая дебиторская задолженность</t>
  </si>
  <si>
    <t>Текущий подоходный налог</t>
  </si>
  <si>
    <t>Запасы</t>
  </si>
  <si>
    <t>Прочие краткосрочные активы</t>
  </si>
  <si>
    <t>Итого краткосрочных активов (сумма строк с 010 по 019)</t>
  </si>
  <si>
    <t>II. Долгосрочные активы</t>
  </si>
  <si>
    <t>Основные средства</t>
  </si>
  <si>
    <t>Нематериальные активы</t>
  </si>
  <si>
    <t>Прочие долгосрочные активы</t>
  </si>
  <si>
    <t>Итого долгосрочных активов (сумма строк с 110 по 123)</t>
  </si>
  <si>
    <t>БАЛАНС (строка 100 + строка 101 + строка 200)</t>
  </si>
  <si>
    <t>III. Краткосрочные обязательства</t>
  </si>
  <si>
    <t>Краткосрочная торговая и прочая кредиторская задолженность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</si>
  <si>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</si>
  <si>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</si>
  <si>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</si>
  <si>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IV. Долгосрочные обязательства</t>
  </si>
  <si>
    <t>Прочие долгосрочные финансовые обязательства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</si>
  <si>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</si>
  <si>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</si>
  <si>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</si>
  <si>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</si>
  <si>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</si>
  <si>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</si>
  <si>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</si>
  <si>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</si>
  <si>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</si>
  <si>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Всего капитал (строка 420 +/- строка 421)</t>
  </si>
  <si>
    <t>БАЛАНС (строка 300 + строка 301 + строка 400 + строка 500)</t>
  </si>
  <si>
    <t>БУХГАЛТЕРСКИЙ БАЛАНС</t>
  </si>
  <si>
    <t>Наименование компонентов</t>
  </si>
  <si>
    <t>Капитал материнской организации</t>
  </si>
  <si>
    <t>Доля неконтроли- рующих собственников</t>
  </si>
  <si>
    <t>Итого капитал</t>
  </si>
  <si>
    <t xml:space="preserve">Выкупленные собственные долевые инструменты </t>
  </si>
  <si>
    <t>Сальдо на 1 января предыдущего года</t>
  </si>
  <si>
    <t>Пересчитанное сальдо (строка 010+/-строка 011)</t>
  </si>
  <si>
    <t>Общая совокупная прибыль, всего(строка 210 + строка 220):</t>
  </si>
  <si>
    <t>Прибыль (убыток) за год</t>
  </si>
  <si>
    <t>Операции с собственниками, всего (сумма строк с 310 по 318):</t>
  </si>
  <si>
    <t>Сальдо на 1 января отчетного года 
(строка 100 + строка 200 + строка 300 + строка 319)</t>
  </si>
  <si>
    <t>Пересчитанное сальдо (строка 400 +/- строка 401)</t>
  </si>
  <si>
    <t>Общая совокупная прибыль, всего (строка 610+ строка 620):</t>
  </si>
  <si>
    <t>Прочая совокупная прибыль, всего (сумма строк с 621 по 629):</t>
  </si>
  <si>
    <t>Операции с собственниками всего (cумма строк с 710 по 718)</t>
  </si>
  <si>
    <t>Нераспределенная прибыль</t>
  </si>
  <si>
    <t>Сальдо на 31 декабря отчетного года 
(строка 500 + строка 600 + строка 700 + строка 719)</t>
  </si>
  <si>
    <t>ОТЧЕТ ОБ ИЗМЕНЕНИЯХ В КАПИТАЛЕ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</si>
  <si>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</si>
  <si>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</si>
  <si>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</si>
  <si>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</si>
  <si>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</si>
  <si>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</si>
  <si>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выплаты по оплате труда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</si>
  <si>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</si>
  <si>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</si>
  <si>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</si>
  <si>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</si>
  <si>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</si>
  <si>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2. Выбытие денежных средств, всего (сумма строк с 061 по 071)</t>
  </si>
  <si>
    <t>приобретение основных средств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</si>
  <si>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</si>
  <si>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</si>
  <si>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</si>
  <si>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прочие выбытия</t>
  </si>
  <si>
    <t>3. Чистая сумма денежных средств от финансовой деятельности (строка 090 – строка 100)</t>
  </si>
  <si>
    <t>5. Увеличение +/- уменьшение денежных средств (строка 030 +/- строка 080 +/- строка 110 +/- строка 120)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</si>
  <si>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</si>
  <si>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</si>
  <si>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ОТЧЕТ О ДВИЖЕНИИ ДЕНЕЖНЫХ СРЕДСТВ (Прямой метод)</t>
  </si>
  <si>
    <t>в тысячах тенге</t>
  </si>
  <si>
    <t>5.17</t>
  </si>
  <si>
    <t>7.5.12</t>
  </si>
  <si>
    <t>проведение экспертиз</t>
  </si>
  <si>
    <t>увеличение стоимости услуг</t>
  </si>
  <si>
    <t xml:space="preserve">увеличение фонда оплаты труда </t>
  </si>
  <si>
    <t>Информация о плановых и фактических объемах предоставления регулируемых услуг</t>
  </si>
  <si>
    <t>Текущие налоговые обязательства по подоходному налогу</t>
  </si>
  <si>
    <t>Долгосрочная торговая и прочая кредиторская задолженность</t>
  </si>
  <si>
    <t>Компоненты прочего совокупного дохода</t>
  </si>
  <si>
    <t>переоценка основных средств и  нематериальных активов (за минусом налогового эффекта)</t>
  </si>
  <si>
    <t>Прочие операции</t>
  </si>
  <si>
    <t>дефицит затрат утвержденной тарифной сметы (исключены затраты на эксплуатационные материалы)</t>
  </si>
  <si>
    <t>увеличение стоимости электроэнергии</t>
  </si>
  <si>
    <t>увеличение расходов на ОСМС в результате увеличения фонда оплаты труда</t>
  </si>
  <si>
    <t>увеличение ставок платы</t>
  </si>
  <si>
    <t>5.18</t>
  </si>
  <si>
    <t>Краткосрочные оценочные обязательства</t>
  </si>
  <si>
    <t>(364 029)</t>
  </si>
  <si>
    <t>(34 150)</t>
  </si>
  <si>
    <t>568</t>
  </si>
  <si>
    <t>17 670</t>
  </si>
  <si>
    <t>296</t>
  </si>
  <si>
    <t>6 178</t>
  </si>
  <si>
    <t>(17 102)</t>
  </si>
  <si>
    <t>(5 882)</t>
  </si>
  <si>
    <t>т</t>
  </si>
  <si>
    <t>Снижение расхода сырья, материалов, топлива и энергии в натуральном выражении в зависимости от утвержденной инвестиционной программы</t>
  </si>
  <si>
    <t>условное топливо 1,5 кг/Гкал</t>
  </si>
  <si>
    <t>сокращение эмиссий из-за уменьшения объема сожженного угля в связи со снижением объемов производства не по вине СЕМ</t>
  </si>
  <si>
    <t>увеличение объемов и стоимости услуг</t>
  </si>
  <si>
    <t>регулирование поверхностного стока</t>
  </si>
  <si>
    <t>проекты</t>
  </si>
  <si>
    <t>лабораторные исследования лабораторий</t>
  </si>
  <si>
    <t>7.5.11</t>
  </si>
  <si>
    <t>Прибыль, в том числе</t>
  </si>
  <si>
    <t>об исполнении тарифной сметы на регулируемые услуги</t>
  </si>
  <si>
    <t xml:space="preserve">по производству тепловой энергии </t>
  </si>
  <si>
    <t>Отчетный период: за 2022 год</t>
  </si>
  <si>
    <t>увеличение  стоимости угля на 1 997 тыс.тг и уменьшение затрат на мазут на 1 767 тыс.тг за счет увеличения цен на стратегические товары при снижении расхода натурального топлива из-за снижения объемов производства не по вине СЕМ ; удельный расход условного топлива в пределах  нормы</t>
  </si>
  <si>
    <t xml:space="preserve">увеличение в связи с вводом в эксплуатацию дамбы золоотвала после проведения строительства по наращиванию </t>
  </si>
  <si>
    <t>доп. затраты согласно действующему законодательству, не учтенные в утвержденной тарифной смете:анализ воды, отбор пыли на рабочих местах,  услуги по разработке проекта установки систем мониторинга вредных веществ в атмосферу, покупка квот</t>
  </si>
  <si>
    <t>незапланированное расходование средств на услуги автовышки, автопогрузчика и бульдозеров, тепловозов</t>
  </si>
  <si>
    <t>доп. услуги согласно действующему законодательству, не учтенные в утвержденной тарифной смете, услуги по монтажу и установке системы автоматического модульного пожаротушения, лабораторные испытания прочности пожарной лестницы</t>
  </si>
  <si>
    <t>сокращение  объемов оказываемых услуг не по вине СЕМ, экономия направлена на выполнение инвестпрограммы</t>
  </si>
  <si>
    <t>снижение объемов воды из-за снижения объемов производстване по вине СЕМ, экономия направлена на выполнение инвестпрограммы</t>
  </si>
  <si>
    <t>увеличение стоимости материалов и услуг</t>
  </si>
  <si>
    <t>сокращение объема услуг по причине работы только одного тепловоза из двух, ТГМ-4 в нерабочем состоянии, ТГМ-6 работал не полный год по причине ремонта и отсутствия поставок угля в сентябре и октябре, причины не по вине СЕМ,  экономия направлена на выполнение инвестпрограммы</t>
  </si>
  <si>
    <t>проведение энергетической экспертизы к паспорту готовности к работе в осенне-зимних условиях, техническая экспертиза исполнения утвержденной инвестпрограммы за 2021 год</t>
  </si>
  <si>
    <t>Разработка проектной документации по реконструкции трансформатора, разработка проектно-сметной документации и авторский надзор фундамента Тг-9, проект по образованию землепользований</t>
  </si>
  <si>
    <t>Лабораторные испытания прочности пожарных лестниц</t>
  </si>
  <si>
    <t>5.20</t>
  </si>
  <si>
    <t>другие</t>
  </si>
  <si>
    <t>Сортировка мелющих шаров, технические обследования</t>
  </si>
  <si>
    <t>п.1 ст. 559 Налогового кодекса; проектом предусматривалось 1 040 тыс.тенге</t>
  </si>
  <si>
    <t>п.1 ст. 594 Налогового кодекса; проектом предусматривалось 4 тыс.тенге</t>
  </si>
  <si>
    <t>увеличение стоимости основныхсредств в результате переоценки имущества, изменение коэффициента распределения затрат, рассчитанного в соответствии с Методикой ведения раздельного учета по доли энергии</t>
  </si>
  <si>
    <t>увеличение стоимости услуг, изменение коэффициента распределения затрат, рассчитанного в соответствии с Методикой ведения раздельного учета по доли энергии</t>
  </si>
  <si>
    <t>увеличение фонда оплаты труда, изменение коэффициента распределения затрат, рассчитанного в соответствии с Методикой ведения раздельного учета по доли энергии</t>
  </si>
  <si>
    <t>затраты на охрану труда (спец. одежда, молоко, мыло)</t>
  </si>
  <si>
    <t>Трудовой кодекс РК пп.4 п. 2 ст. 182</t>
  </si>
  <si>
    <t>подписка для бухгалтеров, подписка на программное обеспечение SANA</t>
  </si>
  <si>
    <t>промбезопасность - Закон РК О гражданской защите п.1,2 ст. 79; Трудовой кодекс РК пп.2) п.2 ст.182; охрана труда - трудовой кодекс РК пп.2) п. 2 ст. 182</t>
  </si>
  <si>
    <t>другие (техобследование, переоценка)</t>
  </si>
  <si>
    <t>техническое обследование кровли здания управления, переоценка ос</t>
  </si>
  <si>
    <t>Объем оказываемых услуг (товаров, работ)</t>
  </si>
  <si>
    <t>Тариф</t>
  </si>
  <si>
    <t>Предусмотрено в утвержденной тарифной смете на 2022 г, тыс. тенге</t>
  </si>
  <si>
    <t>Фактически сложившиеся показатели тарифной сметы, тыс. тенге</t>
  </si>
  <si>
    <t>ОТЧЕТНЫЙ ПЕРИОД 2022Г.</t>
  </si>
  <si>
    <t>(168 120)</t>
  </si>
  <si>
    <t>(224 200)</t>
  </si>
  <si>
    <t>(30 591)</t>
  </si>
  <si>
    <t>(193 609)</t>
  </si>
  <si>
    <t>(97 736)</t>
  </si>
  <si>
    <t>(292 063)</t>
  </si>
  <si>
    <t>(81 038)</t>
  </si>
  <si>
    <t>(211 025)</t>
  </si>
  <si>
    <t>Прочие краткосрочные финансовые обязательства</t>
  </si>
  <si>
    <t>(93 501)</t>
  </si>
  <si>
    <t>456 463</t>
  </si>
  <si>
    <t>1 516</t>
  </si>
  <si>
    <t>1 811</t>
  </si>
  <si>
    <t>102 832</t>
  </si>
  <si>
    <t>(275 468)</t>
  </si>
  <si>
    <t>Прочий совокупный доход, всего (сумма строк с 221 по 229):</t>
  </si>
  <si>
    <t>(194 801)</t>
  </si>
  <si>
    <t>переоценка основных средств и нематериальных активов (за минусом налогового эффекта)</t>
  </si>
  <si>
    <t>1 192</t>
  </si>
  <si>
    <t>1 010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</si>
  <si>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</si>
  <si>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(4019)</t>
  </si>
  <si>
    <t>Сумма инвестиционной программы</t>
  </si>
  <si>
    <t>Информация о фактических условиях и размерах финансирования инвестиционной программы, тысяч тенге</t>
  </si>
  <si>
    <t>Информация о сопоставлении фактических показателей исполнения инвестиционной программы с показателями, утвержденными в инвестиционной программе**</t>
  </si>
  <si>
    <t>Разъяснение причин отклонения достигнутых фактических показателей от показателей в утвержденной инвестиционной программе</t>
  </si>
  <si>
    <t>Оценка повышения качества и надежности предоставляемых регулируемых услуг и эффективности деятельности</t>
  </si>
  <si>
    <t>Наименование регулируемых услуг (товаров, работ) и обслуживаемая территория</t>
  </si>
  <si>
    <t>Единица измерения</t>
  </si>
  <si>
    <t>Период предоставления услуги в рамках инвестиционной программы</t>
  </si>
  <si>
    <t>Отклонение</t>
  </si>
  <si>
    <t>Собственные средства</t>
  </si>
  <si>
    <t>Заемные средства</t>
  </si>
  <si>
    <t>Бюджетные средства</t>
  </si>
  <si>
    <t>Снижение потерь, %, по годам реализации в зависимости от утвержденной инвестиционной программы</t>
  </si>
  <si>
    <t>Снижение аварийности, по годам реализации в зависимости от утвержденной инвестиционной программы</t>
  </si>
  <si>
    <t>Факт прошлого года</t>
  </si>
  <si>
    <t>Факт текущего года</t>
  </si>
  <si>
    <t>Производство тепловой энергии,                  г. Темиртау</t>
  </si>
  <si>
    <t>Изготовление и замена кубов воздухоподогревателя (ВЗП) 1 ступени котлоагрегата ст.№10</t>
  </si>
  <si>
    <t>38 341 – амортизация,         987 – экономия статей тарифной сметы,                       36 217-кредиторская задолженность перед поставщиком</t>
  </si>
  <si>
    <t>откл. нет</t>
  </si>
  <si>
    <t>удовл.</t>
  </si>
  <si>
    <t xml:space="preserve">Капитальный ремонт промбака № 5 химцеха </t>
  </si>
  <si>
    <t>условное топливо 0,6 кг/Гкал</t>
  </si>
  <si>
    <t>ИТОГО:</t>
  </si>
  <si>
    <r>
      <t xml:space="preserve">Информация субъекта естественной монополии об исполнении инвестиционной программы  за </t>
    </r>
    <r>
      <rPr>
        <b/>
        <u/>
        <sz val="11"/>
        <color theme="1"/>
        <rFont val="Arial"/>
        <family val="2"/>
        <charset val="204"/>
      </rPr>
      <t xml:space="preserve">2022 </t>
    </r>
    <r>
      <rPr>
        <b/>
        <sz val="11"/>
        <color theme="1"/>
        <rFont val="Arial"/>
        <family val="2"/>
        <charset val="204"/>
      </rPr>
      <t xml:space="preserve">год
</t>
    </r>
    <r>
      <rPr>
        <b/>
        <u/>
        <sz val="11"/>
        <color theme="1"/>
        <rFont val="Arial"/>
        <family val="2"/>
        <charset val="204"/>
      </rPr>
      <t>ТОО "Bassel Group LLS" - услуги по производству тепловой энергии</t>
    </r>
    <r>
      <rPr>
        <b/>
        <sz val="11"/>
        <color theme="1"/>
        <rFont val="Arial"/>
        <family val="2"/>
        <charset val="204"/>
      </rPr>
      <t xml:space="preserve">
наименование субъекта, вид деятельности
</t>
    </r>
  </si>
  <si>
    <t>Согласно приказа ДКРЕМ от 01.11.2019 №62-ОД утвержден предельный уровень тарифа на 2020-2024гг в размере 4454,30 тенге за 1Гкал ; Приказом от 10.09.21г. №161-ОД с 1 ноября 2021г. Утвержден ВКТ в размере 1 276,32 тенге за 1 Гкал, Решением суда от 28.12.2021г. приказ от 10.09.21г. №161-ОД признан незаконным, в марте 2022г. выставлены доп.счет-фактуры по перерасчету недополученного дохода, средневзвешенный тариф по 2022 году 5 301,03 тенге за 1 Гкал, тариф от реализации т/э за 2022 год 4454,30 тенге за 1 Гкал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</si>
</sst>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PragmaticaCTT"/>
      <charset val="204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2" fillId="0" borderId="0"/>
  </cellStyleXfs>
  <cellXfs count="170">
    <xf numFmtId="0" fontId="0" fillId="0" borderId="0" xfId="0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NumberFormat="1" applyFont="1" applyAlignment="1">
      <alignment vertical="center"/>
    </xf>
    <xf numFmtId="0" fontId="0" fillId="0" borderId="0" xfId="0" applyAlignment="1">
      <alignment horizontal="left" vertical="justify"/>
    </xf>
    <xf numFmtId="0" fontId="6" fillId="0" borderId="0" xfId="0" applyFont="1"/>
    <xf numFmtId="0" fontId="10" fillId="0" borderId="0" xfId="0" applyFont="1" applyAlignment="1">
      <alignment vertical="center"/>
    </xf>
    <xf numFmtId="0" fontId="4" fillId="0" borderId="0" xfId="0" applyFont="1" applyBorder="1" applyAlignment="1"/>
    <xf numFmtId="1" fontId="11" fillId="0" borderId="1" xfId="0" applyNumberFormat="1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vertical="center" wrapText="1"/>
    </xf>
    <xf numFmtId="0" fontId="11" fillId="0" borderId="1" xfId="0" applyNumberFormat="1" applyFont="1" applyBorder="1" applyAlignment="1">
      <alignment vertical="center" wrapText="1"/>
    </xf>
    <xf numFmtId="0" fontId="11" fillId="0" borderId="1" xfId="0" applyNumberFormat="1" applyFont="1" applyBorder="1" applyAlignment="1">
      <alignment vertical="top" wrapText="1"/>
    </xf>
    <xf numFmtId="0" fontId="11" fillId="0" borderId="1" xfId="0" applyNumberFormat="1" applyFont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vertical="center"/>
    </xf>
    <xf numFmtId="1" fontId="16" fillId="2" borderId="1" xfId="0" applyNumberFormat="1" applyFont="1" applyFill="1" applyBorder="1" applyAlignment="1">
      <alignment horizontal="center"/>
    </xf>
    <xf numFmtId="0" fontId="17" fillId="0" borderId="1" xfId="0" applyNumberFormat="1" applyFont="1" applyBorder="1" applyAlignment="1">
      <alignment vertical="center" wrapText="1"/>
    </xf>
    <xf numFmtId="0" fontId="12" fillId="0" borderId="1" xfId="0" applyNumberFormat="1" applyFont="1" applyBorder="1" applyAlignment="1">
      <alignment vertical="center" wrapText="1"/>
    </xf>
    <xf numFmtId="0" fontId="12" fillId="0" borderId="1" xfId="0" applyNumberFormat="1" applyFont="1" applyBorder="1" applyAlignment="1">
      <alignment vertical="top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1" fontId="11" fillId="2" borderId="8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top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/>
    </xf>
    <xf numFmtId="49" fontId="17" fillId="2" borderId="1" xfId="0" applyNumberFormat="1" applyFont="1" applyFill="1" applyBorder="1" applyAlignment="1">
      <alignment horizontal="right" vertical="center"/>
    </xf>
    <xf numFmtId="0" fontId="22" fillId="0" borderId="0" xfId="0" applyFont="1"/>
    <xf numFmtId="3" fontId="11" fillId="2" borderId="4" xfId="0" applyNumberFormat="1" applyFont="1" applyFill="1" applyBorder="1" applyAlignment="1">
      <alignment horizontal="center" vertical="center"/>
    </xf>
    <xf numFmtId="3" fontId="14" fillId="2" borderId="4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7" fillId="2" borderId="4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 vertical="top"/>
    </xf>
    <xf numFmtId="49" fontId="12" fillId="2" borderId="1" xfId="0" applyNumberFormat="1" applyFont="1" applyFill="1" applyBorder="1" applyAlignment="1">
      <alignment horizontal="right" vertical="top"/>
    </xf>
    <xf numFmtId="49" fontId="16" fillId="2" borderId="1" xfId="0" applyNumberFormat="1" applyFont="1" applyFill="1" applyBorder="1" applyAlignment="1">
      <alignment horizontal="right" vertical="center"/>
    </xf>
    <xf numFmtId="49" fontId="19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left" vertical="center" wrapText="1"/>
    </xf>
    <xf numFmtId="0" fontId="11" fillId="2" borderId="8" xfId="0" applyNumberFormat="1" applyFont="1" applyFill="1" applyBorder="1" applyAlignment="1">
      <alignment horizontal="left" vertical="center" wrapText="1"/>
    </xf>
    <xf numFmtId="0" fontId="23" fillId="0" borderId="0" xfId="0" applyFont="1" applyAlignment="1"/>
    <xf numFmtId="0" fontId="1" fillId="0" borderId="0" xfId="0" applyFont="1"/>
    <xf numFmtId="3" fontId="0" fillId="0" borderId="0" xfId="0" applyNumberFormat="1"/>
    <xf numFmtId="0" fontId="12" fillId="2" borderId="3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49" fontId="11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8" fillId="0" borderId="1" xfId="0" applyFont="1" applyBorder="1"/>
    <xf numFmtId="0" fontId="0" fillId="0" borderId="1" xfId="0" applyBorder="1"/>
    <xf numFmtId="0" fontId="27" fillId="0" borderId="0" xfId="1" applyFont="1" applyAlignment="1">
      <alignment horizontal="center" vertical="center"/>
    </xf>
    <xf numFmtId="0" fontId="28" fillId="0" borderId="0" xfId="0" applyFont="1"/>
    <xf numFmtId="0" fontId="8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 shrinkToFit="1"/>
    </xf>
    <xf numFmtId="0" fontId="4" fillId="0" borderId="3" xfId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 shrinkToFit="1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" fontId="21" fillId="0" borderId="1" xfId="0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left" vertical="center" wrapText="1"/>
    </xf>
    <xf numFmtId="3" fontId="7" fillId="0" borderId="1" xfId="3" applyNumberFormat="1" applyFont="1" applyBorder="1" applyAlignment="1">
      <alignment vertical="center" wrapText="1"/>
    </xf>
    <xf numFmtId="3" fontId="7" fillId="0" borderId="1" xfId="1" applyNumberFormat="1" applyFont="1" applyBorder="1" applyAlignment="1">
      <alignment vertical="center" wrapText="1"/>
    </xf>
    <xf numFmtId="4" fontId="21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3" fontId="7" fillId="0" borderId="3" xfId="1" applyNumberFormat="1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3" fontId="7" fillId="0" borderId="2" xfId="1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7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/>
    </xf>
    <xf numFmtId="0" fontId="21" fillId="0" borderId="1" xfId="0" applyFont="1" applyBorder="1"/>
    <xf numFmtId="0" fontId="31" fillId="0" borderId="1" xfId="0" applyFont="1" applyBorder="1" applyAlignment="1">
      <alignment horizontal="left" vertical="justify"/>
    </xf>
    <xf numFmtId="165" fontId="4" fillId="0" borderId="1" xfId="0" applyNumberFormat="1" applyFont="1" applyBorder="1" applyAlignment="1">
      <alignment horizontal="center" vertical="center"/>
    </xf>
    <xf numFmtId="3" fontId="7" fillId="0" borderId="3" xfId="1" applyNumberFormat="1" applyFont="1" applyBorder="1" applyAlignment="1">
      <alignment horizontal="left" vertical="center" wrapText="1"/>
    </xf>
    <xf numFmtId="3" fontId="7" fillId="0" borderId="2" xfId="1" applyNumberFormat="1" applyFont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1" fillId="2" borderId="7" xfId="0" applyNumberFormat="1" applyFont="1" applyFill="1" applyBorder="1" applyAlignment="1">
      <alignment horizontal="left" vertical="center" wrapText="1"/>
    </xf>
    <xf numFmtId="0" fontId="11" fillId="2" borderId="8" xfId="0" applyNumberFormat="1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0" fontId="16" fillId="0" borderId="0" xfId="0" applyNumberFormat="1" applyFont="1" applyBorder="1" applyAlignment="1">
      <alignment horizontal="right" vertical="justify"/>
    </xf>
    <xf numFmtId="0" fontId="11" fillId="2" borderId="7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left" vertical="center" wrapText="1"/>
    </xf>
    <xf numFmtId="0" fontId="14" fillId="2" borderId="8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Alignment="1">
      <alignment horizontal="center" vertical="center"/>
    </xf>
    <xf numFmtId="0" fontId="16" fillId="0" borderId="5" xfId="0" applyNumberFormat="1" applyFont="1" applyBorder="1" applyAlignment="1">
      <alignment horizontal="right" vertical="justify"/>
    </xf>
    <xf numFmtId="0" fontId="12" fillId="0" borderId="3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3" xfId="3" xr:uid="{81AF4A04-0DC2-4D72-89AF-98032B11019C}"/>
    <cellStyle name="Обычный_Лист1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zoomScaleNormal="100" workbookViewId="0">
      <selection activeCell="H73" sqref="H73"/>
    </sheetView>
  </sheetViews>
  <sheetFormatPr defaultRowHeight="15"/>
  <cols>
    <col min="1" max="1" width="6.7109375" style="103" customWidth="1"/>
    <col min="2" max="2" width="32.85546875" style="103" customWidth="1"/>
    <col min="3" max="4" width="13.28515625" style="103" customWidth="1"/>
    <col min="5" max="5" width="9.42578125" style="103" customWidth="1"/>
    <col min="6" max="6" width="46" style="103" customWidth="1"/>
    <col min="7" max="7" width="9.140625" style="88" customWidth="1"/>
    <col min="8" max="16384" width="9.140625" style="88"/>
  </cols>
  <sheetData>
    <row r="1" spans="1:8" ht="15.75">
      <c r="A1" s="143" t="s">
        <v>86</v>
      </c>
      <c r="B1" s="143"/>
      <c r="C1" s="143"/>
      <c r="D1" s="143"/>
      <c r="E1" s="143"/>
      <c r="F1" s="143"/>
      <c r="G1" s="87"/>
      <c r="H1" s="87"/>
    </row>
    <row r="2" spans="1:8" ht="15.75">
      <c r="A2" s="143" t="s">
        <v>250</v>
      </c>
      <c r="B2" s="143"/>
      <c r="C2" s="143"/>
      <c r="D2" s="143"/>
      <c r="E2" s="143"/>
      <c r="F2" s="143"/>
      <c r="G2" s="87"/>
      <c r="H2" s="87"/>
    </row>
    <row r="3" spans="1:8" ht="15.75">
      <c r="A3" s="143" t="s">
        <v>251</v>
      </c>
      <c r="B3" s="143"/>
      <c r="C3" s="143"/>
      <c r="D3" s="143"/>
      <c r="E3" s="143"/>
      <c r="F3" s="143"/>
      <c r="G3" s="87"/>
      <c r="H3" s="87"/>
    </row>
    <row r="4" spans="1:8" ht="15.75">
      <c r="A4" s="143" t="s">
        <v>252</v>
      </c>
      <c r="B4" s="143"/>
      <c r="C4" s="143"/>
      <c r="D4" s="143"/>
      <c r="E4" s="143"/>
      <c r="F4" s="143"/>
      <c r="G4" s="87"/>
      <c r="H4" s="87"/>
    </row>
    <row r="5" spans="1:8">
      <c r="A5" s="101"/>
      <c r="B5" s="101"/>
      <c r="C5" s="101"/>
      <c r="D5" s="101"/>
      <c r="E5" s="102"/>
    </row>
    <row r="6" spans="1:8" ht="121.5" customHeight="1">
      <c r="A6" s="104" t="s">
        <v>0</v>
      </c>
      <c r="B6" s="105" t="s">
        <v>1</v>
      </c>
      <c r="C6" s="104" t="s">
        <v>281</v>
      </c>
      <c r="D6" s="104" t="s">
        <v>282</v>
      </c>
      <c r="E6" s="106" t="s">
        <v>2</v>
      </c>
      <c r="F6" s="106" t="s">
        <v>87</v>
      </c>
    </row>
    <row r="7" spans="1:8" ht="15.75">
      <c r="A7" s="107">
        <v>1</v>
      </c>
      <c r="B7" s="108">
        <v>2</v>
      </c>
      <c r="C7" s="107">
        <v>3</v>
      </c>
      <c r="D7" s="107">
        <v>4</v>
      </c>
      <c r="E7" s="107">
        <v>5</v>
      </c>
      <c r="F7" s="83">
        <v>6</v>
      </c>
    </row>
    <row r="8" spans="1:8" ht="47.25">
      <c r="A8" s="109" t="s">
        <v>3</v>
      </c>
      <c r="B8" s="110" t="s">
        <v>4</v>
      </c>
      <c r="C8" s="111">
        <v>314830</v>
      </c>
      <c r="D8" s="111">
        <v>444524.19400862179</v>
      </c>
      <c r="E8" s="112">
        <v>41.194992220761002</v>
      </c>
      <c r="F8" s="113"/>
    </row>
    <row r="9" spans="1:8" ht="31.5">
      <c r="A9" s="114">
        <v>1</v>
      </c>
      <c r="B9" s="115" t="s">
        <v>5</v>
      </c>
      <c r="C9" s="116">
        <v>216931</v>
      </c>
      <c r="D9" s="116">
        <v>246844.0667089234</v>
      </c>
      <c r="E9" s="112">
        <v>13.789207955028743</v>
      </c>
      <c r="F9" s="117"/>
    </row>
    <row r="10" spans="1:8" ht="51" customHeight="1">
      <c r="A10" s="114" t="s">
        <v>115</v>
      </c>
      <c r="B10" s="115" t="s">
        <v>6</v>
      </c>
      <c r="C10" s="116">
        <v>453</v>
      </c>
      <c r="D10" s="116">
        <v>15492.73272679804</v>
      </c>
      <c r="E10" s="112">
        <v>3320.0292995139157</v>
      </c>
      <c r="F10" s="118" t="s">
        <v>226</v>
      </c>
    </row>
    <row r="11" spans="1:8" ht="112.5" customHeight="1">
      <c r="A11" s="114" t="s">
        <v>116</v>
      </c>
      <c r="B11" s="115" t="s">
        <v>7</v>
      </c>
      <c r="C11" s="116">
        <v>189078</v>
      </c>
      <c r="D11" s="116">
        <v>189308.20166933176</v>
      </c>
      <c r="E11" s="112">
        <v>0.12174957918517748</v>
      </c>
      <c r="F11" s="119" t="s">
        <v>253</v>
      </c>
    </row>
    <row r="12" spans="1:8" ht="15.75">
      <c r="A12" s="114" t="s">
        <v>117</v>
      </c>
      <c r="B12" s="115" t="s">
        <v>8</v>
      </c>
      <c r="C12" s="116">
        <v>27400</v>
      </c>
      <c r="D12" s="116">
        <v>42043.132312793598</v>
      </c>
      <c r="E12" s="112">
        <v>53.44208873282335</v>
      </c>
      <c r="F12" s="119" t="s">
        <v>227</v>
      </c>
    </row>
    <row r="13" spans="1:8" ht="31.5">
      <c r="A13" s="114" t="s">
        <v>118</v>
      </c>
      <c r="B13" s="115" t="s">
        <v>9</v>
      </c>
      <c r="C13" s="116">
        <v>35043</v>
      </c>
      <c r="D13" s="116">
        <v>69141.481361306011</v>
      </c>
      <c r="E13" s="112">
        <v>97.304686702925011</v>
      </c>
      <c r="F13" s="119"/>
    </row>
    <row r="14" spans="1:8" ht="31.5">
      <c r="A14" s="114" t="s">
        <v>119</v>
      </c>
      <c r="B14" s="115" t="s">
        <v>10</v>
      </c>
      <c r="C14" s="116">
        <v>32031</v>
      </c>
      <c r="D14" s="116">
        <v>63107.760914045393</v>
      </c>
      <c r="E14" s="112">
        <v>97.020888870298762</v>
      </c>
      <c r="F14" s="119" t="s">
        <v>88</v>
      </c>
    </row>
    <row r="15" spans="1:8" ht="31.5">
      <c r="A15" s="114" t="s">
        <v>120</v>
      </c>
      <c r="B15" s="115" t="s">
        <v>11</v>
      </c>
      <c r="C15" s="116">
        <v>3012</v>
      </c>
      <c r="D15" s="116">
        <v>6033.7204472606127</v>
      </c>
      <c r="E15" s="112">
        <v>100.32272401263654</v>
      </c>
      <c r="F15" s="119" t="s">
        <v>219</v>
      </c>
    </row>
    <row r="16" spans="1:8" ht="46.5" customHeight="1">
      <c r="A16" s="114" t="s">
        <v>121</v>
      </c>
      <c r="B16" s="115" t="s">
        <v>12</v>
      </c>
      <c r="C16" s="116">
        <v>35075</v>
      </c>
      <c r="D16" s="116">
        <v>37649.375400148587</v>
      </c>
      <c r="E16" s="112">
        <v>7.3396305064820808</v>
      </c>
      <c r="F16" s="119" t="s">
        <v>254</v>
      </c>
    </row>
    <row r="17" spans="1:6" ht="15.75">
      <c r="A17" s="114" t="s">
        <v>122</v>
      </c>
      <c r="B17" s="115" t="s">
        <v>135</v>
      </c>
      <c r="C17" s="120">
        <v>3547</v>
      </c>
      <c r="D17" s="116">
        <v>49723.97900799544</v>
      </c>
      <c r="E17" s="112">
        <v>1301.8601355510414</v>
      </c>
      <c r="F17" s="117" t="s">
        <v>88</v>
      </c>
    </row>
    <row r="18" spans="1:6" ht="15.75">
      <c r="A18" s="114" t="s">
        <v>123</v>
      </c>
      <c r="B18" s="115" t="s">
        <v>13</v>
      </c>
      <c r="C18" s="116">
        <v>24234</v>
      </c>
      <c r="D18" s="116">
        <v>39605.927630965467</v>
      </c>
      <c r="E18" s="112">
        <v>63.431243834965215</v>
      </c>
      <c r="F18" s="121"/>
    </row>
    <row r="19" spans="1:6" ht="45">
      <c r="A19" s="114" t="s">
        <v>14</v>
      </c>
      <c r="B19" s="115" t="s">
        <v>15</v>
      </c>
      <c r="C19" s="116">
        <v>10093</v>
      </c>
      <c r="D19" s="116">
        <v>9737.6173128743212</v>
      </c>
      <c r="E19" s="112">
        <v>-3.5210808196341929</v>
      </c>
      <c r="F19" s="122" t="s">
        <v>243</v>
      </c>
    </row>
    <row r="20" spans="1:6" ht="93" customHeight="1">
      <c r="A20" s="114" t="s">
        <v>16</v>
      </c>
      <c r="B20" s="115" t="s">
        <v>17</v>
      </c>
      <c r="C20" s="116">
        <v>566</v>
      </c>
      <c r="D20" s="116">
        <v>5337.0259040437077</v>
      </c>
      <c r="E20" s="112">
        <v>842.9374388769802</v>
      </c>
      <c r="F20" s="123" t="s">
        <v>255</v>
      </c>
    </row>
    <row r="21" spans="1:6" ht="15.75">
      <c r="A21" s="114" t="s">
        <v>18</v>
      </c>
      <c r="B21" s="115" t="s">
        <v>19</v>
      </c>
      <c r="C21" s="116">
        <v>361</v>
      </c>
      <c r="D21" s="116">
        <v>377.85449529079909</v>
      </c>
      <c r="E21" s="112">
        <v>4.6688352606091712</v>
      </c>
      <c r="F21" s="119" t="s">
        <v>88</v>
      </c>
    </row>
    <row r="22" spans="1:6" ht="30.75" customHeight="1">
      <c r="A22" s="114" t="s">
        <v>20</v>
      </c>
      <c r="B22" s="115" t="s">
        <v>21</v>
      </c>
      <c r="C22" s="116">
        <v>1403</v>
      </c>
      <c r="D22" s="116">
        <v>2611.4626110479044</v>
      </c>
      <c r="E22" s="112">
        <v>86.134184679109353</v>
      </c>
      <c r="F22" s="119" t="s">
        <v>228</v>
      </c>
    </row>
    <row r="23" spans="1:6" ht="51" customHeight="1">
      <c r="A23" s="114" t="s">
        <v>22</v>
      </c>
      <c r="B23" s="115" t="s">
        <v>23</v>
      </c>
      <c r="C23" s="116">
        <v>4.9000000000000004</v>
      </c>
      <c r="D23" s="116">
        <v>5714.9550909003237</v>
      </c>
      <c r="E23" s="112">
        <v>116531.7365489862</v>
      </c>
      <c r="F23" s="119" t="s">
        <v>256</v>
      </c>
    </row>
    <row r="24" spans="1:6" ht="15.75">
      <c r="A24" s="114" t="s">
        <v>24</v>
      </c>
      <c r="B24" s="115" t="s">
        <v>25</v>
      </c>
      <c r="C24" s="116">
        <v>19.28</v>
      </c>
      <c r="D24" s="116">
        <v>29.421100108174802</v>
      </c>
      <c r="E24" s="112">
        <v>52.599066951114111</v>
      </c>
      <c r="F24" s="119" t="s">
        <v>244</v>
      </c>
    </row>
    <row r="25" spans="1:6" ht="91.5" customHeight="1">
      <c r="A25" s="114" t="s">
        <v>26</v>
      </c>
      <c r="B25" s="115" t="s">
        <v>27</v>
      </c>
      <c r="C25" s="116">
        <v>177</v>
      </c>
      <c r="D25" s="116">
        <v>576.32164762741775</v>
      </c>
      <c r="E25" s="112">
        <v>225.60545063695918</v>
      </c>
      <c r="F25" s="124" t="s">
        <v>257</v>
      </c>
    </row>
    <row r="26" spans="1:6" ht="31.5">
      <c r="A26" s="114" t="s">
        <v>28</v>
      </c>
      <c r="B26" s="115" t="s">
        <v>29</v>
      </c>
      <c r="C26" s="116">
        <v>5635</v>
      </c>
      <c r="D26" s="116">
        <v>5964.6878072407735</v>
      </c>
      <c r="E26" s="112">
        <v>5.8507153015221434</v>
      </c>
      <c r="F26" s="119" t="s">
        <v>218</v>
      </c>
    </row>
    <row r="27" spans="1:6" ht="42.75" customHeight="1">
      <c r="A27" s="114" t="s">
        <v>30</v>
      </c>
      <c r="B27" s="115" t="s">
        <v>31</v>
      </c>
      <c r="C27" s="116">
        <v>11</v>
      </c>
      <c r="D27" s="116">
        <v>9.3830796609076277</v>
      </c>
      <c r="E27" s="112">
        <v>-14.699275809930654</v>
      </c>
      <c r="F27" s="123" t="s">
        <v>258</v>
      </c>
    </row>
    <row r="28" spans="1:6" ht="15.75">
      <c r="A28" s="114" t="s">
        <v>32</v>
      </c>
      <c r="B28" s="115" t="s">
        <v>33</v>
      </c>
      <c r="C28" s="116">
        <v>376</v>
      </c>
      <c r="D28" s="116">
        <v>531.05964087321945</v>
      </c>
      <c r="E28" s="112">
        <v>41.23926618968602</v>
      </c>
      <c r="F28" s="119" t="s">
        <v>218</v>
      </c>
    </row>
    <row r="29" spans="1:6" ht="43.5" customHeight="1">
      <c r="A29" s="114" t="s">
        <v>34</v>
      </c>
      <c r="B29" s="115" t="s">
        <v>35</v>
      </c>
      <c r="C29" s="116">
        <v>197</v>
      </c>
      <c r="D29" s="116">
        <v>172.33296489075565</v>
      </c>
      <c r="E29" s="112">
        <v>-12.521337618905761</v>
      </c>
      <c r="F29" s="123" t="s">
        <v>258</v>
      </c>
    </row>
    <row r="30" spans="1:6" ht="57.75" customHeight="1">
      <c r="A30" s="114" t="s">
        <v>36</v>
      </c>
      <c r="B30" s="115" t="s">
        <v>245</v>
      </c>
      <c r="C30" s="116">
        <v>925</v>
      </c>
      <c r="D30" s="116">
        <v>858.93942090000019</v>
      </c>
      <c r="E30" s="112">
        <v>-7.1416842270270138</v>
      </c>
      <c r="F30" s="123" t="s">
        <v>259</v>
      </c>
    </row>
    <row r="31" spans="1:6" ht="15.75">
      <c r="A31" s="114" t="s">
        <v>37</v>
      </c>
      <c r="B31" s="115" t="s">
        <v>89</v>
      </c>
      <c r="C31" s="116">
        <v>2992</v>
      </c>
      <c r="D31" s="116">
        <v>3845.5183043083935</v>
      </c>
      <c r="E31" s="112">
        <v>28.526681293729723</v>
      </c>
      <c r="F31" s="119" t="s">
        <v>218</v>
      </c>
    </row>
    <row r="32" spans="1:6" ht="20.25" customHeight="1">
      <c r="A32" s="114" t="s">
        <v>39</v>
      </c>
      <c r="B32" s="115" t="s">
        <v>38</v>
      </c>
      <c r="C32" s="116">
        <v>767</v>
      </c>
      <c r="D32" s="116">
        <v>1257.7487193854299</v>
      </c>
      <c r="E32" s="112">
        <v>63.982883883367663</v>
      </c>
      <c r="F32" s="119" t="s">
        <v>260</v>
      </c>
    </row>
    <row r="33" spans="1:6" ht="105.75" customHeight="1">
      <c r="A33" s="114" t="s">
        <v>90</v>
      </c>
      <c r="B33" s="115" t="s">
        <v>124</v>
      </c>
      <c r="C33" s="116">
        <v>692.01</v>
      </c>
      <c r="D33" s="116">
        <v>169.02190565536804</v>
      </c>
      <c r="E33" s="112">
        <v>-75.575222084165247</v>
      </c>
      <c r="F33" s="123" t="s">
        <v>261</v>
      </c>
    </row>
    <row r="34" spans="1:6" ht="47.25">
      <c r="A34" s="114" t="s">
        <v>91</v>
      </c>
      <c r="B34" s="115" t="s">
        <v>125</v>
      </c>
      <c r="C34" s="116">
        <v>16.07</v>
      </c>
      <c r="D34" s="116"/>
      <c r="E34" s="112">
        <v>-100</v>
      </c>
      <c r="F34" s="123" t="s">
        <v>258</v>
      </c>
    </row>
    <row r="35" spans="1:6" ht="64.5" customHeight="1">
      <c r="A35" s="114" t="s">
        <v>215</v>
      </c>
      <c r="B35" s="115" t="s">
        <v>217</v>
      </c>
      <c r="C35" s="116"/>
      <c r="D35" s="116">
        <v>519.05340631729916</v>
      </c>
      <c r="E35" s="112"/>
      <c r="F35" s="119" t="s">
        <v>262</v>
      </c>
    </row>
    <row r="36" spans="1:6" ht="82.5" customHeight="1">
      <c r="A36" s="114" t="s">
        <v>230</v>
      </c>
      <c r="B36" s="125" t="s">
        <v>246</v>
      </c>
      <c r="C36" s="116"/>
      <c r="D36" s="116">
        <v>645.02185103628119</v>
      </c>
      <c r="E36" s="112"/>
      <c r="F36" s="119" t="s">
        <v>263</v>
      </c>
    </row>
    <row r="37" spans="1:6" ht="31.5">
      <c r="A37" s="114" t="s">
        <v>92</v>
      </c>
      <c r="B37" s="125" t="s">
        <v>247</v>
      </c>
      <c r="C37" s="116"/>
      <c r="D37" s="116">
        <v>57.188390384073323</v>
      </c>
      <c r="E37" s="112"/>
      <c r="F37" s="119" t="s">
        <v>264</v>
      </c>
    </row>
    <row r="38" spans="1:6" ht="32.25" customHeight="1">
      <c r="A38" s="114" t="s">
        <v>265</v>
      </c>
      <c r="B38" s="115" t="s">
        <v>266</v>
      </c>
      <c r="C38" s="116"/>
      <c r="D38" s="116">
        <v>1191.3139784203115</v>
      </c>
      <c r="E38" s="112"/>
      <c r="F38" s="119" t="s">
        <v>267</v>
      </c>
    </row>
    <row r="39" spans="1:6" ht="15.75">
      <c r="A39" s="114" t="s">
        <v>126</v>
      </c>
      <c r="B39" s="115" t="s">
        <v>40</v>
      </c>
      <c r="C39" s="116"/>
      <c r="D39" s="116">
        <v>1559.3638992828871</v>
      </c>
      <c r="E39" s="112"/>
      <c r="F39" s="119"/>
    </row>
    <row r="40" spans="1:6" ht="31.5">
      <c r="A40" s="114" t="s">
        <v>127</v>
      </c>
      <c r="B40" s="115" t="s">
        <v>41</v>
      </c>
      <c r="C40" s="116"/>
      <c r="D40" s="116">
        <v>1554.3494273800341</v>
      </c>
      <c r="E40" s="112"/>
      <c r="F40" s="119" t="s">
        <v>268</v>
      </c>
    </row>
    <row r="41" spans="1:6" ht="31.5">
      <c r="A41" s="114" t="s">
        <v>128</v>
      </c>
      <c r="B41" s="115" t="s">
        <v>42</v>
      </c>
      <c r="C41" s="116"/>
      <c r="D41" s="116">
        <v>5.0144719028531197</v>
      </c>
      <c r="E41" s="112"/>
      <c r="F41" s="119" t="s">
        <v>269</v>
      </c>
    </row>
    <row r="42" spans="1:6" ht="15.75">
      <c r="A42" s="109" t="s">
        <v>43</v>
      </c>
      <c r="B42" s="126" t="s">
        <v>44</v>
      </c>
      <c r="C42" s="111">
        <v>12120</v>
      </c>
      <c r="D42" s="111">
        <v>43304.276268402406</v>
      </c>
      <c r="E42" s="112">
        <v>257.29600881520139</v>
      </c>
      <c r="F42" s="124"/>
    </row>
    <row r="43" spans="1:6" ht="31.5">
      <c r="A43" s="114" t="s">
        <v>129</v>
      </c>
      <c r="B43" s="115" t="s">
        <v>45</v>
      </c>
      <c r="C43" s="116">
        <v>12120</v>
      </c>
      <c r="D43" s="116">
        <v>43304</v>
      </c>
      <c r="E43" s="112">
        <v>257.3</v>
      </c>
      <c r="F43" s="124"/>
    </row>
    <row r="44" spans="1:6" ht="31.5">
      <c r="A44" s="114" t="s">
        <v>130</v>
      </c>
      <c r="B44" s="115" t="s">
        <v>46</v>
      </c>
      <c r="C44" s="116">
        <v>8501</v>
      </c>
      <c r="D44" s="116">
        <v>33094.282892392846</v>
      </c>
      <c r="E44" s="112">
        <v>289.29870476876658</v>
      </c>
      <c r="F44" s="119" t="s">
        <v>88</v>
      </c>
    </row>
    <row r="45" spans="1:6" ht="31.5">
      <c r="A45" s="114" t="s">
        <v>131</v>
      </c>
      <c r="B45" s="115" t="s">
        <v>11</v>
      </c>
      <c r="C45" s="116">
        <v>727</v>
      </c>
      <c r="D45" s="116">
        <v>2799.0049096981993</v>
      </c>
      <c r="E45" s="112">
        <v>285.00755291584585</v>
      </c>
      <c r="F45" s="119" t="s">
        <v>219</v>
      </c>
    </row>
    <row r="46" spans="1:6" ht="15.75">
      <c r="A46" s="114" t="s">
        <v>132</v>
      </c>
      <c r="B46" s="115" t="s">
        <v>47</v>
      </c>
      <c r="C46" s="116">
        <v>1667</v>
      </c>
      <c r="D46" s="116">
        <v>2980.7664498406716</v>
      </c>
      <c r="E46" s="112">
        <v>78.81022494545121</v>
      </c>
      <c r="F46" s="119"/>
    </row>
    <row r="47" spans="1:6" ht="45">
      <c r="A47" s="114"/>
      <c r="B47" s="127" t="s">
        <v>48</v>
      </c>
      <c r="C47" s="116">
        <v>1645</v>
      </c>
      <c r="D47" s="116">
        <v>2925.9248105007755</v>
      </c>
      <c r="E47" s="112">
        <v>77.867769635305507</v>
      </c>
      <c r="F47" s="119" t="s">
        <v>93</v>
      </c>
    </row>
    <row r="48" spans="1:6" ht="31.5">
      <c r="A48" s="114"/>
      <c r="B48" s="127" t="s">
        <v>49</v>
      </c>
      <c r="C48" s="116">
        <v>22</v>
      </c>
      <c r="D48" s="116">
        <v>54.84163933989614</v>
      </c>
      <c r="E48" s="112">
        <v>149.28017881770975</v>
      </c>
      <c r="F48" s="119" t="s">
        <v>229</v>
      </c>
    </row>
    <row r="49" spans="1:6" ht="15.75">
      <c r="A49" s="114" t="s">
        <v>133</v>
      </c>
      <c r="B49" s="115" t="s">
        <v>50</v>
      </c>
      <c r="C49" s="116">
        <v>139</v>
      </c>
      <c r="D49" s="116">
        <v>691.34527648760024</v>
      </c>
      <c r="E49" s="112">
        <v>397.37070250906498</v>
      </c>
      <c r="F49" s="140" t="s">
        <v>270</v>
      </c>
    </row>
    <row r="50" spans="1:6" ht="28.5" customHeight="1">
      <c r="A50" s="128"/>
      <c r="B50" s="129" t="s">
        <v>51</v>
      </c>
      <c r="C50" s="116">
        <v>129</v>
      </c>
      <c r="D50" s="116">
        <v>670.10103651172483</v>
      </c>
      <c r="E50" s="112">
        <v>419.45816783854639</v>
      </c>
      <c r="F50" s="141"/>
    </row>
    <row r="51" spans="1:6" ht="29.25" customHeight="1">
      <c r="A51" s="128"/>
      <c r="B51" s="129" t="s">
        <v>52</v>
      </c>
      <c r="C51" s="116">
        <v>10</v>
      </c>
      <c r="D51" s="116">
        <v>21.244239975875466</v>
      </c>
      <c r="E51" s="112">
        <v>112.44239975875465</v>
      </c>
      <c r="F51" s="142"/>
    </row>
    <row r="52" spans="1:6" ht="15.75">
      <c r="A52" s="128" t="s">
        <v>134</v>
      </c>
      <c r="B52" s="125" t="s">
        <v>53</v>
      </c>
      <c r="C52" s="116">
        <v>1086.8899999999999</v>
      </c>
      <c r="D52" s="116">
        <v>3739</v>
      </c>
      <c r="E52" s="112">
        <v>244</v>
      </c>
      <c r="F52" s="117"/>
    </row>
    <row r="53" spans="1:6" ht="15.75">
      <c r="A53" s="128" t="s">
        <v>102</v>
      </c>
      <c r="B53" s="125" t="s">
        <v>54</v>
      </c>
      <c r="C53" s="116">
        <v>54</v>
      </c>
      <c r="D53" s="116">
        <v>145.60603915449002</v>
      </c>
      <c r="E53" s="112">
        <v>169.64081324905555</v>
      </c>
      <c r="F53" s="140" t="s">
        <v>271</v>
      </c>
    </row>
    <row r="54" spans="1:6" ht="15.75">
      <c r="A54" s="128" t="s">
        <v>103</v>
      </c>
      <c r="B54" s="125" t="s">
        <v>55</v>
      </c>
      <c r="C54" s="116">
        <v>79</v>
      </c>
      <c r="D54" s="116">
        <v>106.12348602341318</v>
      </c>
      <c r="E54" s="112">
        <v>34.333526611915431</v>
      </c>
      <c r="F54" s="141"/>
    </row>
    <row r="55" spans="1:6" ht="15.75">
      <c r="A55" s="128" t="s">
        <v>104</v>
      </c>
      <c r="B55" s="125" t="s">
        <v>56</v>
      </c>
      <c r="C55" s="116">
        <v>178.89</v>
      </c>
      <c r="D55" s="116">
        <v>291.49758057365477</v>
      </c>
      <c r="E55" s="112">
        <v>62.947945985608357</v>
      </c>
      <c r="F55" s="141"/>
    </row>
    <row r="56" spans="1:6" ht="15.75">
      <c r="A56" s="128" t="s">
        <v>105</v>
      </c>
      <c r="B56" s="125" t="s">
        <v>57</v>
      </c>
      <c r="C56" s="116">
        <v>47</v>
      </c>
      <c r="D56" s="116">
        <v>148.61036071308939</v>
      </c>
      <c r="E56" s="112">
        <v>216.19225683636046</v>
      </c>
      <c r="F56" s="141"/>
    </row>
    <row r="57" spans="1:6" ht="15.75">
      <c r="A57" s="128" t="s">
        <v>106</v>
      </c>
      <c r="B57" s="125" t="s">
        <v>58</v>
      </c>
      <c r="C57" s="116">
        <v>126</v>
      </c>
      <c r="D57" s="116">
        <v>448.84794736289086</v>
      </c>
      <c r="E57" s="112">
        <v>256.228529653088</v>
      </c>
      <c r="F57" s="141"/>
    </row>
    <row r="58" spans="1:6" ht="15.75">
      <c r="A58" s="128" t="s">
        <v>107</v>
      </c>
      <c r="B58" s="125" t="s">
        <v>60</v>
      </c>
      <c r="C58" s="116">
        <v>12</v>
      </c>
      <c r="D58" s="116">
        <v>35.835521703256425</v>
      </c>
      <c r="E58" s="112">
        <v>198.62934752713687</v>
      </c>
      <c r="F58" s="141"/>
    </row>
    <row r="59" spans="1:6" ht="15.75">
      <c r="A59" s="128" t="s">
        <v>108</v>
      </c>
      <c r="B59" s="125" t="s">
        <v>113</v>
      </c>
      <c r="C59" s="116">
        <v>223</v>
      </c>
      <c r="D59" s="116">
        <v>560.62503423124565</v>
      </c>
      <c r="E59" s="112">
        <v>151.40136064181416</v>
      </c>
      <c r="F59" s="141"/>
    </row>
    <row r="60" spans="1:6" ht="31.5">
      <c r="A60" s="128" t="s">
        <v>216</v>
      </c>
      <c r="B60" s="125" t="s">
        <v>94</v>
      </c>
      <c r="C60" s="116">
        <v>41</v>
      </c>
      <c r="D60" s="116">
        <v>90.810652620483694</v>
      </c>
      <c r="E60" s="112">
        <v>121.4893966353261</v>
      </c>
      <c r="F60" s="141"/>
    </row>
    <row r="61" spans="1:6" ht="31.5">
      <c r="A61" s="128" t="s">
        <v>111</v>
      </c>
      <c r="B61" s="125" t="s">
        <v>96</v>
      </c>
      <c r="C61" s="116">
        <v>54</v>
      </c>
      <c r="D61" s="116">
        <v>74.130948099887448</v>
      </c>
      <c r="E61" s="112">
        <v>37.279533518310075</v>
      </c>
      <c r="F61" s="142"/>
    </row>
    <row r="62" spans="1:6" ht="63.75" customHeight="1">
      <c r="A62" s="128" t="s">
        <v>248</v>
      </c>
      <c r="B62" s="125" t="s">
        <v>21</v>
      </c>
      <c r="C62" s="116">
        <v>255</v>
      </c>
      <c r="D62" s="116">
        <v>888.38841624193037</v>
      </c>
      <c r="E62" s="112">
        <v>248.38761421252173</v>
      </c>
      <c r="F62" s="117" t="s">
        <v>272</v>
      </c>
    </row>
    <row r="63" spans="1:6" ht="66.75" customHeight="1">
      <c r="A63" s="128" t="s">
        <v>109</v>
      </c>
      <c r="B63" s="125" t="s">
        <v>114</v>
      </c>
      <c r="C63" s="116">
        <v>17</v>
      </c>
      <c r="D63" s="116">
        <v>35.040886996870697</v>
      </c>
      <c r="E63" s="112">
        <v>106.1228646874747</v>
      </c>
      <c r="F63" s="130" t="s">
        <v>271</v>
      </c>
    </row>
    <row r="64" spans="1:6" ht="31.5">
      <c r="A64" s="128"/>
      <c r="B64" s="125" t="s">
        <v>273</v>
      </c>
      <c r="C64" s="116"/>
      <c r="D64" s="116">
        <v>199.11778427518797</v>
      </c>
      <c r="E64" s="112"/>
      <c r="F64" s="123" t="s">
        <v>274</v>
      </c>
    </row>
    <row r="65" spans="1:6" ht="37.5" customHeight="1">
      <c r="A65" s="128" t="s">
        <v>110</v>
      </c>
      <c r="B65" s="125" t="s">
        <v>59</v>
      </c>
      <c r="C65" s="116"/>
      <c r="D65" s="116">
        <v>18.349239762503359</v>
      </c>
      <c r="E65" s="112"/>
      <c r="F65" s="123" t="s">
        <v>275</v>
      </c>
    </row>
    <row r="66" spans="1:6" ht="66.75" customHeight="1">
      <c r="A66" s="128" t="s">
        <v>111</v>
      </c>
      <c r="B66" s="125" t="s">
        <v>95</v>
      </c>
      <c r="C66" s="116"/>
      <c r="D66" s="116">
        <v>53.029523303308167</v>
      </c>
      <c r="E66" s="112"/>
      <c r="F66" s="123" t="s">
        <v>276</v>
      </c>
    </row>
    <row r="67" spans="1:6" ht="31.5">
      <c r="A67" s="128" t="s">
        <v>112</v>
      </c>
      <c r="B67" s="125" t="s">
        <v>277</v>
      </c>
      <c r="C67" s="116"/>
      <c r="D67" s="116">
        <v>642.86331892088231</v>
      </c>
      <c r="E67" s="112"/>
      <c r="F67" s="123" t="s">
        <v>278</v>
      </c>
    </row>
    <row r="68" spans="1:6" ht="15.75">
      <c r="A68" s="128"/>
      <c r="B68" s="131"/>
      <c r="C68" s="132"/>
      <c r="D68" s="116"/>
      <c r="E68" s="112"/>
      <c r="F68" s="113"/>
    </row>
    <row r="69" spans="1:6" ht="31.5">
      <c r="A69" s="133" t="s">
        <v>61</v>
      </c>
      <c r="B69" s="134" t="s">
        <v>62</v>
      </c>
      <c r="C69" s="111">
        <v>326950</v>
      </c>
      <c r="D69" s="111">
        <v>487828.4702770242</v>
      </c>
      <c r="E69" s="139">
        <v>49.20583278086076</v>
      </c>
      <c r="F69" s="135"/>
    </row>
    <row r="70" spans="1:6" ht="15.75">
      <c r="A70" s="133" t="s">
        <v>63</v>
      </c>
      <c r="B70" s="134" t="s">
        <v>249</v>
      </c>
      <c r="C70" s="111">
        <v>40330</v>
      </c>
      <c r="D70" s="111">
        <v>-105173.83296702418</v>
      </c>
      <c r="E70" s="139">
        <v>-360.78312166383387</v>
      </c>
      <c r="F70" s="113"/>
    </row>
    <row r="71" spans="1:6" ht="15.75">
      <c r="A71" s="133" t="s">
        <v>65</v>
      </c>
      <c r="B71" s="134" t="s">
        <v>64</v>
      </c>
      <c r="C71" s="111">
        <v>367280</v>
      </c>
      <c r="D71" s="111">
        <v>382654.63731000002</v>
      </c>
      <c r="E71" s="139">
        <v>4.1860807313221642</v>
      </c>
      <c r="F71" s="113"/>
    </row>
    <row r="72" spans="1:6" ht="31.5">
      <c r="A72" s="133" t="s">
        <v>66</v>
      </c>
      <c r="B72" s="134" t="s">
        <v>279</v>
      </c>
      <c r="C72" s="136">
        <v>81637.240000000005</v>
      </c>
      <c r="D72" s="136">
        <v>72185</v>
      </c>
      <c r="E72" s="139">
        <v>-11.57834341288364</v>
      </c>
      <c r="F72" s="117"/>
    </row>
    <row r="73" spans="1:6" ht="201.75" customHeight="1">
      <c r="A73" s="137"/>
      <c r="B73" s="134" t="s">
        <v>280</v>
      </c>
      <c r="C73" s="136">
        <v>4496.6400000000003</v>
      </c>
      <c r="D73" s="136">
        <v>5301.027045923669</v>
      </c>
      <c r="E73" s="139">
        <v>17.888624526839351</v>
      </c>
      <c r="F73" s="138" t="s">
        <v>331</v>
      </c>
    </row>
    <row r="74" spans="1:6" ht="186" customHeight="1"/>
    <row r="75" spans="1:6" ht="186" customHeight="1"/>
  </sheetData>
  <mergeCells count="6">
    <mergeCell ref="F49:F51"/>
    <mergeCell ref="F53:F61"/>
    <mergeCell ref="A3:F3"/>
    <mergeCell ref="A4:F4"/>
    <mergeCell ref="A1:F1"/>
    <mergeCell ref="A2:F2"/>
  </mergeCells>
  <pageMargins left="0.31496062992125984" right="0.19685039370078741" top="0.74803149606299213" bottom="0" header="0.31496062992125984" footer="0.31496062992125984"/>
  <pageSetup paperSize="9" scale="76" fitToWidth="3" fitToHeight="3" orientation="landscape" verticalDpi="0" r:id="rId1"/>
  <rowBreaks count="2" manualBreakCount="2">
    <brk id="24" max="5" man="1"/>
    <brk id="4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Z10"/>
  <sheetViews>
    <sheetView zoomScale="82" zoomScaleNormal="82" workbookViewId="0">
      <selection activeCell="S14" sqref="S14"/>
    </sheetView>
  </sheetViews>
  <sheetFormatPr defaultRowHeight="15"/>
  <cols>
    <col min="1" max="1" width="4.7109375" customWidth="1"/>
    <col min="2" max="2" width="21.140625" customWidth="1"/>
    <col min="3" max="3" width="17.42578125" customWidth="1"/>
    <col min="4" max="4" width="9.42578125" customWidth="1"/>
    <col min="5" max="7" width="10" customWidth="1"/>
    <col min="9" max="12" width="10.140625" customWidth="1"/>
    <col min="13" max="13" width="15.5703125" customWidth="1"/>
    <col min="14" max="24" width="10.42578125" customWidth="1"/>
    <col min="25" max="25" width="11.28515625" customWidth="1"/>
    <col min="26" max="26" width="11.7109375" customWidth="1"/>
  </cols>
  <sheetData>
    <row r="1" spans="1:26" ht="63.75" customHeight="1">
      <c r="A1" s="146" t="s">
        <v>330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26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26" ht="15.75">
      <c r="A3" s="96"/>
    </row>
    <row r="4" spans="1:26" ht="62.25" customHeight="1">
      <c r="A4" s="144" t="s">
        <v>0</v>
      </c>
      <c r="B4" s="144" t="s">
        <v>220</v>
      </c>
      <c r="C4" s="144"/>
      <c r="D4" s="144"/>
      <c r="E4" s="144"/>
      <c r="F4" s="144"/>
      <c r="G4" s="144"/>
      <c r="H4" s="144" t="s">
        <v>78</v>
      </c>
      <c r="I4" s="144" t="s">
        <v>306</v>
      </c>
      <c r="J4" s="144"/>
      <c r="K4" s="144"/>
      <c r="L4" s="144"/>
      <c r="M4" s="144" t="s">
        <v>307</v>
      </c>
      <c r="N4" s="144"/>
      <c r="O4" s="144"/>
      <c r="P4" s="144"/>
      <c r="Q4" s="144" t="s">
        <v>308</v>
      </c>
      <c r="R4" s="144"/>
      <c r="S4" s="144"/>
      <c r="T4" s="144"/>
      <c r="U4" s="144"/>
      <c r="V4" s="144"/>
      <c r="W4" s="144"/>
      <c r="X4" s="144"/>
      <c r="Y4" s="144" t="s">
        <v>309</v>
      </c>
      <c r="Z4" s="144" t="s">
        <v>310</v>
      </c>
    </row>
    <row r="5" spans="1:26" ht="173.25" customHeight="1">
      <c r="A5" s="144"/>
      <c r="B5" s="144" t="s">
        <v>311</v>
      </c>
      <c r="C5" s="144" t="s">
        <v>79</v>
      </c>
      <c r="D5" s="144" t="s">
        <v>312</v>
      </c>
      <c r="E5" s="144" t="s">
        <v>80</v>
      </c>
      <c r="F5" s="144"/>
      <c r="G5" s="144" t="s">
        <v>313</v>
      </c>
      <c r="H5" s="144"/>
      <c r="I5" s="144" t="s">
        <v>81</v>
      </c>
      <c r="J5" s="144" t="s">
        <v>82</v>
      </c>
      <c r="K5" s="144" t="s">
        <v>314</v>
      </c>
      <c r="L5" s="144" t="s">
        <v>87</v>
      </c>
      <c r="M5" s="144" t="s">
        <v>315</v>
      </c>
      <c r="N5" s="144"/>
      <c r="O5" s="144" t="s">
        <v>316</v>
      </c>
      <c r="P5" s="144" t="s">
        <v>317</v>
      </c>
      <c r="Q5" s="144" t="s">
        <v>241</v>
      </c>
      <c r="R5" s="144"/>
      <c r="S5" s="144" t="s">
        <v>101</v>
      </c>
      <c r="T5" s="144"/>
      <c r="U5" s="144" t="s">
        <v>318</v>
      </c>
      <c r="V5" s="144"/>
      <c r="W5" s="144" t="s">
        <v>319</v>
      </c>
      <c r="X5" s="144"/>
      <c r="Y5" s="144"/>
      <c r="Z5" s="144"/>
    </row>
    <row r="6" spans="1:26" ht="51.75" customHeight="1">
      <c r="A6" s="144"/>
      <c r="B6" s="144"/>
      <c r="C6" s="144"/>
      <c r="D6" s="144"/>
      <c r="E6" s="84" t="s">
        <v>81</v>
      </c>
      <c r="F6" s="84" t="s">
        <v>82</v>
      </c>
      <c r="G6" s="144"/>
      <c r="H6" s="144"/>
      <c r="I6" s="144"/>
      <c r="J6" s="144"/>
      <c r="K6" s="144"/>
      <c r="L6" s="144"/>
      <c r="M6" s="84" t="s">
        <v>12</v>
      </c>
      <c r="N6" s="84" t="s">
        <v>83</v>
      </c>
      <c r="O6" s="144"/>
      <c r="P6" s="144"/>
      <c r="Q6" s="84" t="s">
        <v>320</v>
      </c>
      <c r="R6" s="84" t="s">
        <v>321</v>
      </c>
      <c r="S6" s="84" t="s">
        <v>320</v>
      </c>
      <c r="T6" s="84" t="s">
        <v>321</v>
      </c>
      <c r="U6" s="84" t="s">
        <v>81</v>
      </c>
      <c r="V6" s="84" t="s">
        <v>82</v>
      </c>
      <c r="W6" s="84" t="s">
        <v>320</v>
      </c>
      <c r="X6" s="84" t="s">
        <v>321</v>
      </c>
      <c r="Y6" s="144"/>
      <c r="Z6" s="144"/>
    </row>
    <row r="7" spans="1:26" ht="15.75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>
        <v>19</v>
      </c>
      <c r="T7" s="84">
        <v>20</v>
      </c>
      <c r="U7" s="84">
        <v>21</v>
      </c>
      <c r="V7" s="84">
        <v>22</v>
      </c>
      <c r="W7" s="84">
        <v>23</v>
      </c>
      <c r="X7" s="84">
        <v>24</v>
      </c>
      <c r="Y7" s="84">
        <v>25</v>
      </c>
      <c r="Z7" s="84">
        <v>26</v>
      </c>
    </row>
    <row r="8" spans="1:26" ht="125.25" customHeight="1">
      <c r="A8" s="144"/>
      <c r="B8" s="145" t="s">
        <v>322</v>
      </c>
      <c r="C8" s="80" t="s">
        <v>323</v>
      </c>
      <c r="D8" s="80" t="s">
        <v>240</v>
      </c>
      <c r="E8" s="80">
        <v>72</v>
      </c>
      <c r="F8" s="80">
        <v>72</v>
      </c>
      <c r="G8" s="80">
        <v>2022</v>
      </c>
      <c r="H8" s="145" t="s">
        <v>84</v>
      </c>
      <c r="I8" s="81">
        <v>69931</v>
      </c>
      <c r="J8" s="82">
        <v>69931</v>
      </c>
      <c r="K8" s="80">
        <v>0</v>
      </c>
      <c r="L8" s="97"/>
      <c r="M8" s="145" t="s">
        <v>324</v>
      </c>
      <c r="N8" s="80">
        <v>0</v>
      </c>
      <c r="O8" s="80">
        <v>0</v>
      </c>
      <c r="P8" s="80">
        <v>0</v>
      </c>
      <c r="Q8" s="98"/>
      <c r="R8" s="84" t="s">
        <v>242</v>
      </c>
      <c r="S8" s="84"/>
      <c r="T8" s="84">
        <v>4.3</v>
      </c>
      <c r="U8" s="98"/>
      <c r="V8" s="98"/>
      <c r="W8" s="98"/>
      <c r="X8" s="98"/>
      <c r="Y8" s="80" t="s">
        <v>325</v>
      </c>
      <c r="Z8" s="80" t="s">
        <v>326</v>
      </c>
    </row>
    <row r="9" spans="1:26" ht="61.15" customHeight="1">
      <c r="A9" s="144"/>
      <c r="B9" s="145"/>
      <c r="C9" s="80" t="s">
        <v>327</v>
      </c>
      <c r="D9" s="80" t="s">
        <v>240</v>
      </c>
      <c r="E9" s="80">
        <v>7.71</v>
      </c>
      <c r="F9" s="80">
        <v>7.71</v>
      </c>
      <c r="G9" s="80">
        <v>2022</v>
      </c>
      <c r="H9" s="145"/>
      <c r="I9" s="81">
        <v>5614</v>
      </c>
      <c r="J9" s="82">
        <v>5614</v>
      </c>
      <c r="K9" s="80">
        <v>0</v>
      </c>
      <c r="L9" s="80"/>
      <c r="M9" s="145"/>
      <c r="N9" s="80">
        <v>0</v>
      </c>
      <c r="O9" s="80">
        <v>0</v>
      </c>
      <c r="P9" s="80">
        <v>0</v>
      </c>
      <c r="Q9" s="98"/>
      <c r="R9" s="84" t="s">
        <v>328</v>
      </c>
      <c r="S9" s="84"/>
      <c r="T9" s="84">
        <v>22.6</v>
      </c>
      <c r="U9" s="98"/>
      <c r="V9" s="98"/>
      <c r="W9" s="98"/>
      <c r="X9" s="98"/>
      <c r="Y9" s="80" t="s">
        <v>325</v>
      </c>
      <c r="Z9" s="80" t="s">
        <v>326</v>
      </c>
    </row>
    <row r="10" spans="1:26" ht="15.6" customHeight="1">
      <c r="A10" s="144"/>
      <c r="B10" s="145"/>
      <c r="C10" s="99" t="s">
        <v>329</v>
      </c>
      <c r="D10" s="100"/>
      <c r="E10" s="100"/>
      <c r="F10" s="100"/>
      <c r="G10" s="100"/>
      <c r="H10" s="145"/>
      <c r="I10" s="81">
        <f>I8+I9</f>
        <v>75545</v>
      </c>
      <c r="J10" s="81">
        <f>J8+J9</f>
        <v>75545</v>
      </c>
      <c r="K10" s="80">
        <v>0</v>
      </c>
      <c r="L10" s="80"/>
      <c r="M10" s="145"/>
      <c r="N10" s="80"/>
      <c r="O10" s="80"/>
      <c r="P10" s="100"/>
      <c r="Q10" s="100"/>
      <c r="R10" s="100"/>
      <c r="S10" s="100"/>
      <c r="T10" s="84"/>
      <c r="U10" s="100"/>
      <c r="V10" s="100"/>
      <c r="W10" s="100"/>
      <c r="X10" s="100"/>
      <c r="Y10" s="100"/>
      <c r="Z10" s="100"/>
    </row>
  </sheetData>
  <mergeCells count="29">
    <mergeCell ref="A1:P2"/>
    <mergeCell ref="Q4:X4"/>
    <mergeCell ref="Y4:Y6"/>
    <mergeCell ref="Z4:Z6"/>
    <mergeCell ref="B5:B6"/>
    <mergeCell ref="C5:C6"/>
    <mergeCell ref="D5:D6"/>
    <mergeCell ref="E5:F5"/>
    <mergeCell ref="G5:G6"/>
    <mergeCell ref="I5:I6"/>
    <mergeCell ref="J5:J6"/>
    <mergeCell ref="K5:K6"/>
    <mergeCell ref="L5:L6"/>
    <mergeCell ref="M5:N5"/>
    <mergeCell ref="O5:O6"/>
    <mergeCell ref="P5:P6"/>
    <mergeCell ref="Q5:R5"/>
    <mergeCell ref="S5:T5"/>
    <mergeCell ref="U5:V5"/>
    <mergeCell ref="W5:X5"/>
    <mergeCell ref="A8:A10"/>
    <mergeCell ref="B8:B10"/>
    <mergeCell ref="H8:H10"/>
    <mergeCell ref="M8:M10"/>
    <mergeCell ref="A4:A6"/>
    <mergeCell ref="B4:G4"/>
    <mergeCell ref="H4:H6"/>
    <mergeCell ref="I4:L4"/>
    <mergeCell ref="M4:P4"/>
  </mergeCells>
  <pageMargins left="0.2" right="0.2" top="1.0900000000000001" bottom="0.75" header="0.3" footer="0.3"/>
  <pageSetup paperSize="9" scale="5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20"/>
  <sheetViews>
    <sheetView zoomScale="98" zoomScaleNormal="98" workbookViewId="0">
      <selection activeCell="I20" sqref="I20"/>
    </sheetView>
  </sheetViews>
  <sheetFormatPr defaultRowHeight="15"/>
  <cols>
    <col min="1" max="1" width="57" customWidth="1"/>
    <col min="2" max="2" width="6.28515625" customWidth="1"/>
    <col min="3" max="3" width="12.140625" customWidth="1"/>
    <col min="4" max="4" width="14.42578125" customWidth="1"/>
    <col min="5" max="5" width="15.140625" customWidth="1"/>
  </cols>
  <sheetData>
    <row r="1" spans="1:8">
      <c r="A1" s="1"/>
    </row>
    <row r="2" spans="1:8">
      <c r="A2" s="150" t="s">
        <v>67</v>
      </c>
      <c r="B2" s="150"/>
      <c r="C2" s="150"/>
      <c r="D2" s="150"/>
      <c r="E2" s="150"/>
    </row>
    <row r="3" spans="1:8">
      <c r="A3" s="150" t="s">
        <v>283</v>
      </c>
      <c r="B3" s="150"/>
      <c r="C3" s="150"/>
      <c r="D3" s="150"/>
      <c r="E3" s="150"/>
    </row>
    <row r="4" spans="1:8">
      <c r="A4" s="1"/>
      <c r="D4" s="151" t="s">
        <v>214</v>
      </c>
      <c r="E4" s="151"/>
    </row>
    <row r="5" spans="1:8" ht="38.25" customHeight="1">
      <c r="A5" s="152" t="s">
        <v>68</v>
      </c>
      <c r="B5" s="153"/>
      <c r="C5" s="37" t="s">
        <v>138</v>
      </c>
      <c r="D5" s="37" t="s">
        <v>85</v>
      </c>
      <c r="E5" s="37" t="s">
        <v>97</v>
      </c>
    </row>
    <row r="6" spans="1:8" ht="15" customHeight="1">
      <c r="A6" s="39">
        <v>1</v>
      </c>
      <c r="B6" s="40"/>
      <c r="C6" s="38">
        <v>2</v>
      </c>
      <c r="D6" s="39">
        <v>3</v>
      </c>
      <c r="E6" s="40">
        <v>4</v>
      </c>
    </row>
    <row r="7" spans="1:8" ht="15" customHeight="1">
      <c r="A7" s="148" t="s">
        <v>98</v>
      </c>
      <c r="B7" s="149"/>
      <c r="C7" s="50">
        <v>10</v>
      </c>
      <c r="D7" s="55">
        <v>6463838</v>
      </c>
      <c r="E7" s="55">
        <v>5915280</v>
      </c>
    </row>
    <row r="8" spans="1:8" ht="15" customHeight="1">
      <c r="A8" s="148" t="s">
        <v>69</v>
      </c>
      <c r="B8" s="149"/>
      <c r="C8" s="50">
        <v>11</v>
      </c>
      <c r="D8" s="55">
        <v>6181862</v>
      </c>
      <c r="E8" s="55">
        <v>5339523</v>
      </c>
    </row>
    <row r="9" spans="1:8" ht="15" customHeight="1">
      <c r="A9" s="154" t="s">
        <v>70</v>
      </c>
      <c r="B9" s="155"/>
      <c r="C9" s="51">
        <v>12</v>
      </c>
      <c r="D9" s="54">
        <v>281976</v>
      </c>
      <c r="E9" s="54">
        <v>575756</v>
      </c>
    </row>
    <row r="10" spans="1:8" ht="15" customHeight="1">
      <c r="A10" s="148" t="s">
        <v>99</v>
      </c>
      <c r="B10" s="149"/>
      <c r="C10" s="50">
        <v>14</v>
      </c>
      <c r="D10" s="55">
        <v>640188</v>
      </c>
      <c r="E10" s="55">
        <v>443593</v>
      </c>
    </row>
    <row r="11" spans="1:8" ht="15" customHeight="1">
      <c r="A11" s="148" t="s">
        <v>100</v>
      </c>
      <c r="B11" s="149"/>
      <c r="C11" s="50">
        <v>15</v>
      </c>
      <c r="D11" s="55">
        <v>101595</v>
      </c>
      <c r="E11" s="55">
        <v>604674</v>
      </c>
    </row>
    <row r="12" spans="1:8">
      <c r="A12" s="148" t="s">
        <v>71</v>
      </c>
      <c r="B12" s="149"/>
      <c r="C12" s="50">
        <v>16</v>
      </c>
      <c r="D12" s="55">
        <v>291686</v>
      </c>
      <c r="E12" s="55">
        <v>374774</v>
      </c>
    </row>
    <row r="13" spans="1:8" ht="16.5" customHeight="1">
      <c r="A13" s="154" t="s">
        <v>72</v>
      </c>
      <c r="B13" s="155"/>
      <c r="C13" s="51">
        <v>20</v>
      </c>
      <c r="D13" s="53" t="s">
        <v>284</v>
      </c>
      <c r="E13" s="53" t="s">
        <v>288</v>
      </c>
      <c r="G13" s="89"/>
      <c r="H13" s="89"/>
    </row>
    <row r="14" spans="1:8" ht="15" customHeight="1">
      <c r="A14" s="148" t="s">
        <v>73</v>
      </c>
      <c r="B14" s="149"/>
      <c r="C14" s="50">
        <v>21</v>
      </c>
      <c r="D14" s="55">
        <v>229462</v>
      </c>
      <c r="E14" s="55">
        <v>56519</v>
      </c>
    </row>
    <row r="15" spans="1:8">
      <c r="A15" s="148" t="s">
        <v>74</v>
      </c>
      <c r="B15" s="149"/>
      <c r="C15" s="50">
        <v>22</v>
      </c>
      <c r="D15" s="55">
        <v>281522</v>
      </c>
      <c r="E15" s="55">
        <v>250846</v>
      </c>
    </row>
    <row r="16" spans="1:8" ht="38.25">
      <c r="A16" s="85" t="s">
        <v>304</v>
      </c>
      <c r="B16" s="86"/>
      <c r="C16" s="50">
        <v>23</v>
      </c>
      <c r="D16" s="94" t="s">
        <v>305</v>
      </c>
      <c r="E16" s="55"/>
    </row>
    <row r="17" spans="1:8" ht="20.25" customHeight="1">
      <c r="A17" s="154" t="s">
        <v>75</v>
      </c>
      <c r="B17" s="155"/>
      <c r="C17" s="52">
        <v>100</v>
      </c>
      <c r="D17" s="53" t="s">
        <v>285</v>
      </c>
      <c r="E17" s="53" t="s">
        <v>289</v>
      </c>
      <c r="G17" s="89"/>
      <c r="H17" s="89"/>
    </row>
    <row r="18" spans="1:8">
      <c r="A18" s="148" t="s">
        <v>76</v>
      </c>
      <c r="B18" s="149"/>
      <c r="C18" s="38">
        <v>101</v>
      </c>
      <c r="D18" s="53" t="s">
        <v>286</v>
      </c>
      <c r="E18" s="53" t="s">
        <v>290</v>
      </c>
    </row>
    <row r="19" spans="1:8" ht="27" customHeight="1">
      <c r="A19" s="154" t="s">
        <v>77</v>
      </c>
      <c r="B19" s="155"/>
      <c r="C19" s="52">
        <v>200</v>
      </c>
      <c r="D19" s="53" t="s">
        <v>287</v>
      </c>
      <c r="E19" s="53" t="s">
        <v>291</v>
      </c>
      <c r="G19" s="89"/>
      <c r="H19" s="89"/>
    </row>
    <row r="20" spans="1:8">
      <c r="A20" s="2"/>
      <c r="B20" s="2"/>
      <c r="C20" s="2"/>
      <c r="D20" s="2"/>
      <c r="E20" s="2"/>
    </row>
  </sheetData>
  <mergeCells count="16">
    <mergeCell ref="A18:B18"/>
    <mergeCell ref="A19:B19"/>
    <mergeCell ref="A17:B17"/>
    <mergeCell ref="A14:B14"/>
    <mergeCell ref="A15:B15"/>
    <mergeCell ref="A12:B12"/>
    <mergeCell ref="A13:B13"/>
    <mergeCell ref="A10:B10"/>
    <mergeCell ref="A11:B11"/>
    <mergeCell ref="A9:B9"/>
    <mergeCell ref="A7:B7"/>
    <mergeCell ref="A8:B8"/>
    <mergeCell ref="A2:E2"/>
    <mergeCell ref="A3:E3"/>
    <mergeCell ref="D4:E4"/>
    <mergeCell ref="A5:B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58"/>
  <sheetViews>
    <sheetView topLeftCell="A10" zoomScale="91" zoomScaleNormal="91" workbookViewId="0">
      <selection activeCell="C17" sqref="C17"/>
    </sheetView>
  </sheetViews>
  <sheetFormatPr defaultRowHeight="15"/>
  <cols>
    <col min="1" max="1" width="54.85546875" customWidth="1"/>
    <col min="2" max="2" width="9.28515625" customWidth="1"/>
    <col min="3" max="3" width="15.85546875" customWidth="1"/>
    <col min="4" max="4" width="14.85546875" customWidth="1"/>
    <col min="5" max="5" width="9.140625" customWidth="1"/>
    <col min="8" max="8" width="15.28515625" customWidth="1"/>
  </cols>
  <sheetData>
    <row r="1" spans="1:7">
      <c r="A1" s="156" t="s">
        <v>172</v>
      </c>
      <c r="B1" s="156"/>
      <c r="C1" s="156"/>
      <c r="D1" s="156"/>
      <c r="E1" s="3"/>
      <c r="F1" s="3"/>
      <c r="G1" s="3"/>
    </row>
    <row r="2" spans="1:7">
      <c r="A2" s="150" t="s">
        <v>283</v>
      </c>
      <c r="B2" s="150"/>
      <c r="C2" s="150"/>
      <c r="D2" s="150"/>
      <c r="E2" s="2"/>
      <c r="F2" s="2"/>
      <c r="G2" s="2"/>
    </row>
    <row r="3" spans="1:7" ht="18" customHeight="1">
      <c r="C3" s="157" t="s">
        <v>214</v>
      </c>
      <c r="D3" s="157"/>
    </row>
    <row r="4" spans="1:7" ht="38.25">
      <c r="A4" s="22" t="s">
        <v>137</v>
      </c>
      <c r="B4" s="27" t="s">
        <v>138</v>
      </c>
      <c r="C4" s="27" t="s">
        <v>139</v>
      </c>
      <c r="D4" s="27" t="s">
        <v>140</v>
      </c>
    </row>
    <row r="5" spans="1:7">
      <c r="A5" s="23">
        <v>1</v>
      </c>
      <c r="B5" s="8">
        <v>2</v>
      </c>
      <c r="C5" s="8">
        <v>3</v>
      </c>
      <c r="D5" s="8">
        <v>4</v>
      </c>
    </row>
    <row r="6" spans="1:7">
      <c r="A6" s="24" t="s">
        <v>141</v>
      </c>
      <c r="B6" s="16"/>
      <c r="C6" s="16"/>
      <c r="D6" s="16"/>
    </row>
    <row r="7" spans="1:7">
      <c r="A7" s="25" t="s">
        <v>142</v>
      </c>
      <c r="B7" s="9">
        <v>10</v>
      </c>
      <c r="C7" s="56">
        <v>1811</v>
      </c>
      <c r="D7" s="56">
        <v>296</v>
      </c>
    </row>
    <row r="8" spans="1:7" ht="25.5">
      <c r="A8" s="25" t="s">
        <v>143</v>
      </c>
      <c r="B8" s="9">
        <v>16</v>
      </c>
      <c r="C8" s="56">
        <v>1256971</v>
      </c>
      <c r="D8" s="56">
        <v>796994</v>
      </c>
    </row>
    <row r="9" spans="1:7">
      <c r="A9" s="25" t="s">
        <v>144</v>
      </c>
      <c r="B9" s="9">
        <v>19</v>
      </c>
      <c r="C9" s="56"/>
      <c r="D9" s="56">
        <v>7159</v>
      </c>
    </row>
    <row r="10" spans="1:7">
      <c r="A10" s="26" t="s">
        <v>145</v>
      </c>
      <c r="B10" s="9">
        <v>18</v>
      </c>
      <c r="C10" s="56">
        <v>508662</v>
      </c>
      <c r="D10" s="56">
        <v>569122</v>
      </c>
    </row>
    <row r="11" spans="1:7">
      <c r="A11" s="25" t="s">
        <v>146</v>
      </c>
      <c r="B11" s="9">
        <v>19</v>
      </c>
      <c r="C11" s="56">
        <v>26161</v>
      </c>
      <c r="D11" s="56">
        <v>25258</v>
      </c>
    </row>
    <row r="12" spans="1:7" ht="33.75" customHeight="1">
      <c r="A12" s="24" t="s">
        <v>147</v>
      </c>
      <c r="B12" s="15">
        <v>100</v>
      </c>
      <c r="C12" s="57">
        <f>SUM(C7:C11)</f>
        <v>1793605</v>
      </c>
      <c r="D12" s="57">
        <f>SUM(D7:D11)</f>
        <v>1398829</v>
      </c>
    </row>
    <row r="13" spans="1:7">
      <c r="A13" s="24" t="s">
        <v>148</v>
      </c>
      <c r="B13" s="29"/>
      <c r="C13" s="29"/>
      <c r="D13" s="29"/>
    </row>
    <row r="14" spans="1:7">
      <c r="A14" s="25" t="s">
        <v>149</v>
      </c>
      <c r="B14" s="11">
        <v>121</v>
      </c>
      <c r="C14" s="66">
        <v>5077475</v>
      </c>
      <c r="D14" s="66">
        <v>4871182</v>
      </c>
    </row>
    <row r="15" spans="1:7">
      <c r="A15" s="25" t="s">
        <v>150</v>
      </c>
      <c r="B15" s="11">
        <v>125</v>
      </c>
      <c r="C15" s="66">
        <v>354</v>
      </c>
      <c r="D15" s="66">
        <v>510</v>
      </c>
    </row>
    <row r="16" spans="1:7">
      <c r="A16" s="25" t="s">
        <v>151</v>
      </c>
      <c r="B16" s="11">
        <v>127</v>
      </c>
      <c r="C16" s="66">
        <v>177392</v>
      </c>
      <c r="D16" s="66">
        <v>125871</v>
      </c>
    </row>
    <row r="17" spans="1:4" ht="15.75" customHeight="1">
      <c r="A17" s="24" t="s">
        <v>152</v>
      </c>
      <c r="B17" s="12">
        <v>200</v>
      </c>
      <c r="C17" s="67">
        <f>SUM(C14:C16)-1</f>
        <v>5255220</v>
      </c>
      <c r="D17" s="67">
        <f>SUM(D14:D16)-1</f>
        <v>4997562</v>
      </c>
    </row>
    <row r="18" spans="1:4">
      <c r="A18" s="24" t="s">
        <v>153</v>
      </c>
      <c r="B18" s="13"/>
      <c r="C18" s="57">
        <f>C12+C17</f>
        <v>7048825</v>
      </c>
      <c r="D18" s="57">
        <f>D12+D17</f>
        <v>6396391</v>
      </c>
    </row>
    <row r="19" spans="1:4">
      <c r="A19" s="24" t="s">
        <v>154</v>
      </c>
      <c r="B19" s="14"/>
      <c r="C19" s="17"/>
      <c r="D19" s="17"/>
    </row>
    <row r="20" spans="1:4" s="88" customFormat="1">
      <c r="A20" s="34" t="s">
        <v>292</v>
      </c>
      <c r="B20" s="90"/>
      <c r="C20" s="68">
        <v>120000</v>
      </c>
      <c r="D20" s="68"/>
    </row>
    <row r="21" spans="1:4" ht="26.25" customHeight="1">
      <c r="A21" s="25" t="s">
        <v>155</v>
      </c>
      <c r="B21" s="10">
        <v>214</v>
      </c>
      <c r="C21" s="68">
        <v>1889239</v>
      </c>
      <c r="D21" s="68">
        <v>1825136</v>
      </c>
    </row>
    <row r="22" spans="1:4">
      <c r="A22" s="25" t="s">
        <v>231</v>
      </c>
      <c r="B22" s="10">
        <v>215</v>
      </c>
      <c r="C22" s="68">
        <v>96198</v>
      </c>
      <c r="D22" s="68">
        <v>82903</v>
      </c>
    </row>
    <row r="23" spans="1:4">
      <c r="A23" s="25" t="s">
        <v>221</v>
      </c>
      <c r="B23" s="10">
        <v>216</v>
      </c>
      <c r="C23" s="68">
        <v>1333</v>
      </c>
      <c r="D23" s="68"/>
    </row>
    <row r="24" spans="1:4" ht="17.25" customHeight="1">
      <c r="A24" s="25" t="s">
        <v>156</v>
      </c>
      <c r="B24" s="10">
        <v>217</v>
      </c>
      <c r="C24" s="68">
        <v>83235</v>
      </c>
      <c r="D24" s="68">
        <v>64386</v>
      </c>
    </row>
    <row r="25" spans="1:4" ht="16.5" customHeight="1">
      <c r="A25" s="25" t="s">
        <v>157</v>
      </c>
      <c r="B25" s="10">
        <v>222</v>
      </c>
      <c r="C25" s="68">
        <v>168883</v>
      </c>
      <c r="D25" s="68">
        <v>166652</v>
      </c>
    </row>
    <row r="26" spans="1:4" ht="28.5" customHeight="1">
      <c r="A26" s="24" t="s">
        <v>158</v>
      </c>
      <c r="B26" s="15">
        <v>300</v>
      </c>
      <c r="C26" s="57">
        <f>SUM(C20:C25)</f>
        <v>2358888</v>
      </c>
      <c r="D26" s="57">
        <f>SUM(D20:D25)</f>
        <v>2139077</v>
      </c>
    </row>
    <row r="27" spans="1:4">
      <c r="A27" s="24" t="s">
        <v>159</v>
      </c>
      <c r="B27" s="28"/>
      <c r="C27" s="28"/>
      <c r="D27" s="28"/>
    </row>
    <row r="28" spans="1:4">
      <c r="A28" s="25" t="s">
        <v>160</v>
      </c>
      <c r="B28" s="10">
        <v>313</v>
      </c>
      <c r="C28" s="68">
        <v>1373216</v>
      </c>
      <c r="D28" s="68">
        <v>737815</v>
      </c>
    </row>
    <row r="29" spans="1:4" ht="25.5">
      <c r="A29" s="25" t="s">
        <v>222</v>
      </c>
      <c r="B29" s="11">
        <v>314</v>
      </c>
      <c r="C29" s="66">
        <v>22347</v>
      </c>
      <c r="D29" s="66">
        <v>130388</v>
      </c>
    </row>
    <row r="30" spans="1:4">
      <c r="A30" s="25" t="s">
        <v>161</v>
      </c>
      <c r="B30" s="11">
        <v>316</v>
      </c>
      <c r="C30" s="66">
        <v>594707</v>
      </c>
      <c r="D30" s="66">
        <v>630681</v>
      </c>
    </row>
    <row r="31" spans="1:4">
      <c r="A31" s="25" t="s">
        <v>162</v>
      </c>
      <c r="B31" s="11">
        <v>321</v>
      </c>
      <c r="C31" s="66">
        <v>335482</v>
      </c>
      <c r="D31" s="66">
        <v>201646</v>
      </c>
    </row>
    <row r="32" spans="1:4" ht="25.5">
      <c r="A32" s="24" t="s">
        <v>163</v>
      </c>
      <c r="B32" s="15">
        <v>400</v>
      </c>
      <c r="C32" s="57">
        <f>SUM(C28:C31)</f>
        <v>2325752</v>
      </c>
      <c r="D32" s="57">
        <f>SUM(D28:D31)</f>
        <v>1700530</v>
      </c>
    </row>
    <row r="33" spans="1:4">
      <c r="A33" s="24" t="s">
        <v>164</v>
      </c>
      <c r="B33" s="91"/>
      <c r="C33" s="28"/>
      <c r="D33" s="28"/>
    </row>
    <row r="34" spans="1:4">
      <c r="A34" s="25" t="s">
        <v>165</v>
      </c>
      <c r="B34" s="11">
        <v>410</v>
      </c>
      <c r="C34" s="66">
        <v>1113</v>
      </c>
      <c r="D34" s="66">
        <v>103</v>
      </c>
    </row>
    <row r="35" spans="1:4">
      <c r="A35" s="25" t="s">
        <v>166</v>
      </c>
      <c r="B35" s="11">
        <v>411</v>
      </c>
      <c r="C35" s="66">
        <v>57697</v>
      </c>
      <c r="D35" s="66">
        <v>57697</v>
      </c>
    </row>
    <row r="36" spans="1:4" ht="15" customHeight="1">
      <c r="A36" s="25" t="s">
        <v>167</v>
      </c>
      <c r="B36" s="10">
        <v>413</v>
      </c>
      <c r="C36" s="66">
        <v>1370246</v>
      </c>
      <c r="D36" s="66">
        <v>1565048</v>
      </c>
    </row>
    <row r="37" spans="1:4">
      <c r="A37" s="25" t="s">
        <v>168</v>
      </c>
      <c r="B37" s="10">
        <v>414</v>
      </c>
      <c r="C37" s="66">
        <v>935129</v>
      </c>
      <c r="D37" s="66">
        <v>933936</v>
      </c>
    </row>
    <row r="38" spans="1:4" ht="26.25" customHeight="1">
      <c r="A38" s="24" t="s">
        <v>169</v>
      </c>
      <c r="B38" s="15">
        <v>420</v>
      </c>
      <c r="C38" s="67">
        <f>SUM(C34:C37)</f>
        <v>2364185</v>
      </c>
      <c r="D38" s="67">
        <f>SUM(D34:D37)</f>
        <v>2556784</v>
      </c>
    </row>
    <row r="39" spans="1:4">
      <c r="A39" s="24" t="s">
        <v>170</v>
      </c>
      <c r="B39" s="15">
        <v>500</v>
      </c>
      <c r="C39" s="69">
        <f>C38</f>
        <v>2364185</v>
      </c>
      <c r="D39" s="69">
        <f>D38</f>
        <v>2556784</v>
      </c>
    </row>
    <row r="40" spans="1:4" ht="26.25" customHeight="1">
      <c r="A40" s="24" t="s">
        <v>171</v>
      </c>
      <c r="B40" s="13"/>
      <c r="C40" s="57">
        <f>C26+C32+C39</f>
        <v>7048825</v>
      </c>
      <c r="D40" s="57">
        <f>D26+D32+D39</f>
        <v>6396391</v>
      </c>
    </row>
    <row r="41" spans="1:4">
      <c r="A41" s="4"/>
    </row>
    <row r="42" spans="1:4">
      <c r="A42" s="4"/>
    </row>
    <row r="43" spans="1:4">
      <c r="A43" s="4"/>
    </row>
    <row r="44" spans="1:4">
      <c r="A44" s="4"/>
    </row>
    <row r="45" spans="1:4">
      <c r="A45" s="4"/>
    </row>
    <row r="46" spans="1:4">
      <c r="A46" s="4"/>
    </row>
    <row r="47" spans="1:4">
      <c r="A47" s="4"/>
    </row>
    <row r="48" spans="1:4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</sheetData>
  <mergeCells count="3">
    <mergeCell ref="A1:D1"/>
    <mergeCell ref="A2:D2"/>
    <mergeCell ref="C3:D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I26"/>
  <sheetViews>
    <sheetView topLeftCell="A7" zoomScale="91" zoomScaleNormal="91" workbookViewId="0">
      <selection activeCell="F23" sqref="F23"/>
    </sheetView>
  </sheetViews>
  <sheetFormatPr defaultRowHeight="15"/>
  <cols>
    <col min="1" max="1" width="51" customWidth="1"/>
    <col min="2" max="2" width="9.42578125" bestFit="1" customWidth="1"/>
    <col min="3" max="3" width="10.42578125" customWidth="1"/>
    <col min="4" max="4" width="9.85546875" bestFit="1" customWidth="1"/>
    <col min="5" max="5" width="14" customWidth="1"/>
    <col min="6" max="6" width="11.85546875" customWidth="1"/>
    <col min="7" max="7" width="12.42578125" customWidth="1"/>
    <col min="8" max="8" width="11.5703125" customWidth="1"/>
    <col min="9" max="9" width="13.28515625" customWidth="1"/>
  </cols>
  <sheetData>
    <row r="1" spans="1:35">
      <c r="A1" s="156" t="s">
        <v>190</v>
      </c>
      <c r="B1" s="156"/>
      <c r="C1" s="156"/>
      <c r="D1" s="156"/>
      <c r="E1" s="156"/>
      <c r="F1" s="156"/>
      <c r="G1" s="156"/>
      <c r="H1" s="156"/>
      <c r="I1" s="15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>
      <c r="A2" s="150" t="s">
        <v>283</v>
      </c>
      <c r="B2" s="150"/>
      <c r="C2" s="150"/>
      <c r="D2" s="150"/>
      <c r="E2" s="150"/>
      <c r="F2" s="150"/>
      <c r="G2" s="150"/>
      <c r="H2" s="150"/>
      <c r="I2" s="150"/>
    </row>
    <row r="3" spans="1:35" ht="15.75" customHeight="1">
      <c r="A3" s="5"/>
      <c r="B3" s="5"/>
      <c r="C3" s="5"/>
      <c r="D3" s="5"/>
      <c r="E3" s="5"/>
      <c r="F3" s="5"/>
      <c r="G3" s="5"/>
      <c r="H3" s="157" t="s">
        <v>214</v>
      </c>
      <c r="I3" s="157"/>
    </row>
    <row r="4" spans="1:35" ht="15.75" customHeight="1">
      <c r="A4" s="158" t="s">
        <v>173</v>
      </c>
      <c r="B4" s="160" t="s">
        <v>138</v>
      </c>
      <c r="C4" s="162" t="s">
        <v>174</v>
      </c>
      <c r="D4" s="162"/>
      <c r="E4" s="162"/>
      <c r="F4" s="162"/>
      <c r="G4" s="162"/>
      <c r="H4" s="163" t="s">
        <v>175</v>
      </c>
      <c r="I4" s="163" t="s">
        <v>176</v>
      </c>
    </row>
    <row r="5" spans="1:35" ht="73.5" customHeight="1">
      <c r="A5" s="159"/>
      <c r="B5" s="161"/>
      <c r="C5" s="30" t="s">
        <v>165</v>
      </c>
      <c r="D5" s="30" t="s">
        <v>166</v>
      </c>
      <c r="E5" s="30" t="s">
        <v>177</v>
      </c>
      <c r="F5" s="30" t="s">
        <v>223</v>
      </c>
      <c r="G5" s="30" t="s">
        <v>188</v>
      </c>
      <c r="H5" s="163"/>
      <c r="I5" s="163"/>
    </row>
    <row r="6" spans="1:35">
      <c r="A6" s="31">
        <v>1</v>
      </c>
      <c r="B6" s="20">
        <v>2</v>
      </c>
      <c r="C6" s="20">
        <v>3</v>
      </c>
      <c r="D6" s="20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</row>
    <row r="7" spans="1:35" ht="15" customHeight="1">
      <c r="A7" s="33" t="s">
        <v>178</v>
      </c>
      <c r="B7" s="18">
        <v>10</v>
      </c>
      <c r="C7" s="58">
        <v>103</v>
      </c>
      <c r="D7" s="58">
        <v>91847</v>
      </c>
      <c r="E7" s="58"/>
      <c r="F7" s="58">
        <v>1929076</v>
      </c>
      <c r="G7" s="58">
        <v>845375</v>
      </c>
      <c r="H7" s="70"/>
      <c r="I7" s="58">
        <v>2866401</v>
      </c>
    </row>
    <row r="8" spans="1:35" ht="15" customHeight="1">
      <c r="A8" s="34" t="s">
        <v>179</v>
      </c>
      <c r="B8" s="19">
        <v>100</v>
      </c>
      <c r="C8" s="58">
        <v>103</v>
      </c>
      <c r="D8" s="58">
        <v>91847</v>
      </c>
      <c r="E8" s="58"/>
      <c r="F8" s="58">
        <v>1929076</v>
      </c>
      <c r="G8" s="58">
        <v>845375</v>
      </c>
      <c r="H8" s="70"/>
      <c r="I8" s="58">
        <v>2866401</v>
      </c>
    </row>
    <row r="9" spans="1:35" ht="26.25" customHeight="1">
      <c r="A9" s="35" t="s">
        <v>180</v>
      </c>
      <c r="B9" s="95">
        <v>200</v>
      </c>
      <c r="C9" s="70"/>
      <c r="D9" s="70"/>
      <c r="E9" s="70"/>
      <c r="F9" s="60" t="s">
        <v>232</v>
      </c>
      <c r="G9" s="58">
        <v>88561</v>
      </c>
      <c r="H9" s="70"/>
      <c r="I9" s="60" t="s">
        <v>298</v>
      </c>
    </row>
    <row r="10" spans="1:35" ht="15" customHeight="1">
      <c r="A10" s="34" t="s">
        <v>181</v>
      </c>
      <c r="B10" s="36">
        <v>210</v>
      </c>
      <c r="C10" s="70"/>
      <c r="D10" s="70"/>
      <c r="E10" s="70"/>
      <c r="F10" s="70"/>
      <c r="G10" s="70">
        <v>88561</v>
      </c>
      <c r="H10" s="70"/>
      <c r="I10" s="58">
        <v>88561</v>
      </c>
    </row>
    <row r="11" spans="1:35" s="93" customFormat="1" ht="25.5">
      <c r="A11" s="33" t="s">
        <v>299</v>
      </c>
      <c r="B11" s="92">
        <v>220</v>
      </c>
      <c r="C11" s="58"/>
      <c r="D11" s="58"/>
      <c r="E11" s="58"/>
      <c r="F11" s="60" t="s">
        <v>232</v>
      </c>
      <c r="G11" s="58"/>
      <c r="H11" s="58"/>
      <c r="I11" s="60" t="s">
        <v>232</v>
      </c>
    </row>
    <row r="12" spans="1:35" ht="15" customHeight="1">
      <c r="A12" s="34" t="s">
        <v>136</v>
      </c>
      <c r="B12" s="21"/>
      <c r="C12" s="70"/>
      <c r="D12" s="70"/>
      <c r="E12" s="70"/>
      <c r="F12" s="70"/>
      <c r="G12" s="70"/>
      <c r="H12" s="70"/>
      <c r="I12" s="58"/>
    </row>
    <row r="13" spans="1:35" ht="25.5">
      <c r="A13" s="34" t="s">
        <v>301</v>
      </c>
      <c r="B13" s="20">
        <v>223</v>
      </c>
      <c r="C13" s="70"/>
      <c r="D13" s="70"/>
      <c r="E13" s="70"/>
      <c r="F13" s="59" t="s">
        <v>232</v>
      </c>
      <c r="G13" s="70"/>
      <c r="H13" s="70"/>
      <c r="I13" s="60" t="s">
        <v>232</v>
      </c>
    </row>
    <row r="14" spans="1:35" ht="24" customHeight="1">
      <c r="A14" s="33" t="s">
        <v>182</v>
      </c>
      <c r="B14" s="19">
        <v>300</v>
      </c>
      <c r="C14" s="70"/>
      <c r="D14" s="58"/>
      <c r="E14" s="58"/>
      <c r="F14" s="58"/>
      <c r="G14" s="58"/>
      <c r="H14" s="58"/>
      <c r="I14" s="58"/>
    </row>
    <row r="15" spans="1:35" ht="15" customHeight="1">
      <c r="A15" s="34" t="s">
        <v>136</v>
      </c>
      <c r="B15" s="21"/>
      <c r="C15" s="70"/>
      <c r="D15" s="70"/>
      <c r="E15" s="70"/>
      <c r="F15" s="70"/>
      <c r="G15" s="70"/>
      <c r="H15" s="70"/>
      <c r="I15" s="58"/>
    </row>
    <row r="16" spans="1:35" ht="19.5" customHeight="1">
      <c r="A16" s="34" t="s">
        <v>225</v>
      </c>
      <c r="B16" s="20">
        <v>319</v>
      </c>
      <c r="C16" s="70"/>
      <c r="D16" s="59" t="s">
        <v>233</v>
      </c>
      <c r="E16" s="70"/>
      <c r="F16" s="70"/>
      <c r="G16" s="70"/>
      <c r="H16" s="70"/>
      <c r="I16" s="60" t="s">
        <v>233</v>
      </c>
    </row>
    <row r="17" spans="1:9" ht="24" customHeight="1">
      <c r="A17" s="33" t="s">
        <v>183</v>
      </c>
      <c r="B17" s="19">
        <v>400</v>
      </c>
      <c r="C17" s="58">
        <v>103</v>
      </c>
      <c r="D17" s="58">
        <v>57697</v>
      </c>
      <c r="E17" s="58"/>
      <c r="F17" s="58">
        <v>1565048</v>
      </c>
      <c r="G17" s="58">
        <v>933936</v>
      </c>
      <c r="H17" s="70"/>
      <c r="I17" s="58">
        <v>2556783</v>
      </c>
    </row>
    <row r="18" spans="1:9" ht="24.75" customHeight="1">
      <c r="A18" s="33" t="s">
        <v>184</v>
      </c>
      <c r="B18" s="19">
        <v>500</v>
      </c>
      <c r="C18" s="58">
        <v>103</v>
      </c>
      <c r="D18" s="58">
        <v>57697</v>
      </c>
      <c r="E18" s="58"/>
      <c r="F18" s="58">
        <v>1565048</v>
      </c>
      <c r="G18" s="58">
        <v>933936</v>
      </c>
      <c r="H18" s="70"/>
      <c r="I18" s="58">
        <v>2556783</v>
      </c>
    </row>
    <row r="19" spans="1:9" ht="29.25" customHeight="1">
      <c r="A19" s="33" t="s">
        <v>185</v>
      </c>
      <c r="B19" s="19">
        <v>600</v>
      </c>
      <c r="C19" s="58"/>
      <c r="D19" s="58"/>
      <c r="E19" s="58"/>
      <c r="F19" s="60" t="s">
        <v>300</v>
      </c>
      <c r="G19" s="60" t="s">
        <v>302</v>
      </c>
      <c r="H19" s="59"/>
      <c r="I19" s="60" t="s">
        <v>287</v>
      </c>
    </row>
    <row r="20" spans="1:9" ht="29.25" customHeight="1">
      <c r="A20" s="34" t="s">
        <v>181</v>
      </c>
      <c r="B20" s="20">
        <v>610</v>
      </c>
      <c r="C20" s="70"/>
      <c r="D20" s="70"/>
      <c r="E20" s="70"/>
      <c r="F20" s="59"/>
      <c r="G20" s="59" t="s">
        <v>302</v>
      </c>
      <c r="H20" s="59"/>
      <c r="I20" s="60" t="s">
        <v>302</v>
      </c>
    </row>
    <row r="21" spans="1:9" ht="28.5" customHeight="1">
      <c r="A21" s="33" t="s">
        <v>186</v>
      </c>
      <c r="B21" s="19">
        <v>620</v>
      </c>
      <c r="C21" s="58"/>
      <c r="D21" s="58"/>
      <c r="E21" s="58"/>
      <c r="F21" s="60" t="s">
        <v>300</v>
      </c>
      <c r="G21" s="60"/>
      <c r="H21" s="59"/>
      <c r="I21" s="60" t="s">
        <v>300</v>
      </c>
    </row>
    <row r="22" spans="1:9" ht="18" customHeight="1">
      <c r="A22" s="34" t="s">
        <v>136</v>
      </c>
      <c r="B22" s="30"/>
      <c r="C22" s="71"/>
      <c r="D22" s="71"/>
      <c r="E22" s="71"/>
      <c r="F22" s="61"/>
      <c r="G22" s="61"/>
      <c r="H22" s="59"/>
      <c r="I22" s="62"/>
    </row>
    <row r="23" spans="1:9" ht="26.25" customHeight="1">
      <c r="A23" s="34" t="s">
        <v>224</v>
      </c>
      <c r="B23" s="20">
        <v>623</v>
      </c>
      <c r="C23" s="70"/>
      <c r="D23" s="70"/>
      <c r="E23" s="70"/>
      <c r="F23" s="59" t="s">
        <v>300</v>
      </c>
      <c r="G23" s="59"/>
      <c r="H23" s="59"/>
      <c r="I23" s="60" t="s">
        <v>300</v>
      </c>
    </row>
    <row r="24" spans="1:9" ht="29.25" customHeight="1">
      <c r="A24" s="33" t="s">
        <v>187</v>
      </c>
      <c r="B24" s="19">
        <v>700</v>
      </c>
      <c r="C24" s="58"/>
      <c r="D24" s="58"/>
      <c r="E24" s="58"/>
      <c r="F24" s="58"/>
      <c r="G24" s="58"/>
      <c r="H24" s="70"/>
      <c r="I24" s="58"/>
    </row>
    <row r="25" spans="1:9">
      <c r="A25" s="34" t="s">
        <v>225</v>
      </c>
      <c r="B25" s="20">
        <v>719</v>
      </c>
      <c r="C25" s="59" t="s">
        <v>303</v>
      </c>
      <c r="D25" s="59"/>
      <c r="E25" s="59"/>
      <c r="F25" s="59"/>
      <c r="G25" s="59"/>
      <c r="H25" s="63"/>
      <c r="I25" s="60" t="s">
        <v>303</v>
      </c>
    </row>
    <row r="26" spans="1:9" ht="25.5">
      <c r="A26" s="33" t="s">
        <v>189</v>
      </c>
      <c r="B26" s="19">
        <v>800</v>
      </c>
      <c r="C26" s="58">
        <v>1113</v>
      </c>
      <c r="D26" s="58">
        <v>57697</v>
      </c>
      <c r="E26" s="58"/>
      <c r="F26" s="58">
        <v>1370246</v>
      </c>
      <c r="G26" s="58">
        <v>935129</v>
      </c>
      <c r="H26" s="72"/>
      <c r="I26" s="58">
        <v>2364185</v>
      </c>
    </row>
  </sheetData>
  <mergeCells count="8">
    <mergeCell ref="A1:I1"/>
    <mergeCell ref="A2:I2"/>
    <mergeCell ref="A4:A5"/>
    <mergeCell ref="B4:B5"/>
    <mergeCell ref="C4:G4"/>
    <mergeCell ref="H4:H5"/>
    <mergeCell ref="I4:I5"/>
    <mergeCell ref="H3:I3"/>
  </mergeCells>
  <pageMargins left="0.70866141732283472" right="0.70866141732283472" top="0.74803149606299213" bottom="0" header="0.31496062992125984" footer="0.31496062992125984"/>
  <pageSetup paperSize="9" scale="91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U35"/>
  <sheetViews>
    <sheetView tabSelected="1" topLeftCell="A13" workbookViewId="0">
      <selection activeCell="G33" sqref="G33"/>
    </sheetView>
  </sheetViews>
  <sheetFormatPr defaultRowHeight="15"/>
  <cols>
    <col min="1" max="1" width="50.140625" customWidth="1"/>
    <col min="3" max="3" width="13.7109375" customWidth="1"/>
    <col min="4" max="4" width="14.42578125" customWidth="1"/>
  </cols>
  <sheetData>
    <row r="1" spans="1:21">
      <c r="A1" s="164" t="s">
        <v>213</v>
      </c>
      <c r="B1" s="164"/>
      <c r="C1" s="164"/>
      <c r="D1" s="164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15.75">
      <c r="A2" s="150" t="s">
        <v>283</v>
      </c>
      <c r="B2" s="150"/>
      <c r="C2" s="150"/>
      <c r="D2" s="150"/>
      <c r="E2" s="7"/>
      <c r="F2" s="7"/>
      <c r="G2" s="7"/>
    </row>
    <row r="3" spans="1:21" ht="15.75">
      <c r="A3" s="5"/>
      <c r="B3" s="5"/>
      <c r="C3" s="151" t="s">
        <v>214</v>
      </c>
      <c r="D3" s="151"/>
    </row>
    <row r="4" spans="1:21" ht="47.25" customHeight="1">
      <c r="A4" s="42" t="s">
        <v>68</v>
      </c>
      <c r="B4" s="43" t="s">
        <v>138</v>
      </c>
      <c r="C4" s="43" t="s">
        <v>85</v>
      </c>
      <c r="D4" s="43" t="s">
        <v>97</v>
      </c>
    </row>
    <row r="5" spans="1:21">
      <c r="A5" s="41">
        <v>1</v>
      </c>
      <c r="B5" s="41">
        <v>2</v>
      </c>
      <c r="C5" s="41">
        <v>3</v>
      </c>
      <c r="D5" s="41">
        <v>4</v>
      </c>
    </row>
    <row r="6" spans="1:21">
      <c r="A6" s="169" t="s">
        <v>191</v>
      </c>
      <c r="B6" s="169"/>
      <c r="C6" s="169"/>
      <c r="D6" s="169"/>
    </row>
    <row r="7" spans="1:21" ht="25.5">
      <c r="A7" s="44" t="s">
        <v>192</v>
      </c>
      <c r="B7" s="45">
        <v>10</v>
      </c>
      <c r="C7" s="73">
        <v>4373566</v>
      </c>
      <c r="D7" s="73">
        <v>938721</v>
      </c>
    </row>
    <row r="8" spans="1:21">
      <c r="A8" s="46" t="s">
        <v>136</v>
      </c>
      <c r="B8" s="47"/>
      <c r="C8" s="74"/>
      <c r="D8" s="74"/>
    </row>
    <row r="9" spans="1:21">
      <c r="A9" s="44" t="s">
        <v>193</v>
      </c>
      <c r="B9" s="18">
        <v>11</v>
      </c>
      <c r="C9" s="75">
        <v>4341775</v>
      </c>
      <c r="D9" s="75">
        <v>900322</v>
      </c>
    </row>
    <row r="10" spans="1:21">
      <c r="A10" s="44" t="s">
        <v>194</v>
      </c>
      <c r="B10" s="18">
        <v>16</v>
      </c>
      <c r="C10" s="75">
        <v>31791</v>
      </c>
      <c r="D10" s="75">
        <v>38399</v>
      </c>
    </row>
    <row r="11" spans="1:21" ht="25.5">
      <c r="A11" s="44" t="s">
        <v>195</v>
      </c>
      <c r="B11" s="45">
        <v>20</v>
      </c>
      <c r="C11" s="73">
        <v>4467067</v>
      </c>
      <c r="D11" s="73">
        <v>927397</v>
      </c>
    </row>
    <row r="12" spans="1:21">
      <c r="A12" s="46" t="s">
        <v>136</v>
      </c>
      <c r="B12" s="48"/>
      <c r="C12" s="76"/>
      <c r="D12" s="76"/>
    </row>
    <row r="13" spans="1:21">
      <c r="A13" s="44" t="s">
        <v>196</v>
      </c>
      <c r="B13" s="18">
        <v>21</v>
      </c>
      <c r="C13" s="75">
        <v>2913326</v>
      </c>
      <c r="D13" s="75">
        <v>667005</v>
      </c>
    </row>
    <row r="14" spans="1:21">
      <c r="A14" s="44" t="s">
        <v>197</v>
      </c>
      <c r="B14" s="18">
        <v>23</v>
      </c>
      <c r="C14" s="75">
        <v>754279</v>
      </c>
      <c r="D14" s="75">
        <v>5554</v>
      </c>
    </row>
    <row r="15" spans="1:21">
      <c r="A15" s="44" t="s">
        <v>198</v>
      </c>
      <c r="B15" s="18">
        <v>26</v>
      </c>
      <c r="C15" s="75">
        <v>335904</v>
      </c>
      <c r="D15" s="75">
        <v>127118</v>
      </c>
    </row>
    <row r="16" spans="1:21">
      <c r="A16" s="44" t="s">
        <v>199</v>
      </c>
      <c r="B16" s="18">
        <v>27</v>
      </c>
      <c r="C16" s="75">
        <v>463558</v>
      </c>
      <c r="D16" s="75">
        <v>127720</v>
      </c>
    </row>
    <row r="17" spans="1:5" ht="26.25" customHeight="1">
      <c r="A17" s="44" t="s">
        <v>200</v>
      </c>
      <c r="B17" s="45">
        <v>30</v>
      </c>
      <c r="C17" s="64" t="s">
        <v>293</v>
      </c>
      <c r="D17" s="73">
        <v>11324</v>
      </c>
    </row>
    <row r="18" spans="1:5" ht="16.5" customHeight="1">
      <c r="A18" s="165" t="s">
        <v>201</v>
      </c>
      <c r="B18" s="166"/>
      <c r="C18" s="166"/>
      <c r="D18" s="167"/>
    </row>
    <row r="19" spans="1:5" ht="25.5">
      <c r="A19" s="44" t="s">
        <v>202</v>
      </c>
      <c r="B19" s="45">
        <v>40</v>
      </c>
      <c r="C19" s="73">
        <v>14</v>
      </c>
      <c r="D19" s="73"/>
    </row>
    <row r="20" spans="1:5">
      <c r="A20" s="46" t="s">
        <v>136</v>
      </c>
      <c r="B20" s="48"/>
      <c r="C20" s="76"/>
      <c r="D20" s="76"/>
    </row>
    <row r="21" spans="1:5">
      <c r="A21" s="44" t="s">
        <v>194</v>
      </c>
      <c r="B21" s="18">
        <v>51</v>
      </c>
      <c r="C21" s="73">
        <v>14</v>
      </c>
      <c r="D21" s="73"/>
    </row>
    <row r="22" spans="1:5" ht="25.5">
      <c r="A22" s="44" t="s">
        <v>203</v>
      </c>
      <c r="B22" s="45">
        <v>60</v>
      </c>
      <c r="C22" s="73">
        <v>7829</v>
      </c>
      <c r="D22" s="73">
        <v>104</v>
      </c>
    </row>
    <row r="23" spans="1:5" ht="15" customHeight="1">
      <c r="A23" s="46" t="s">
        <v>136</v>
      </c>
      <c r="B23" s="48"/>
      <c r="C23" s="76"/>
      <c r="D23" s="76"/>
    </row>
    <row r="24" spans="1:5">
      <c r="A24" s="44" t="s">
        <v>204</v>
      </c>
      <c r="B24" s="18">
        <v>61</v>
      </c>
      <c r="C24" s="73">
        <v>7829</v>
      </c>
      <c r="D24" s="73">
        <v>104</v>
      </c>
    </row>
    <row r="25" spans="1:5" ht="17.25" customHeight="1">
      <c r="A25" s="168" t="s">
        <v>205</v>
      </c>
      <c r="B25" s="168"/>
      <c r="C25" s="168"/>
      <c r="D25" s="168"/>
    </row>
    <row r="26" spans="1:5" ht="25.5">
      <c r="A26" s="44" t="s">
        <v>206</v>
      </c>
      <c r="B26" s="45">
        <v>90</v>
      </c>
      <c r="C26" s="73">
        <v>559295</v>
      </c>
      <c r="D26" s="64">
        <v>568</v>
      </c>
    </row>
    <row r="27" spans="1:5">
      <c r="A27" s="46" t="s">
        <v>136</v>
      </c>
      <c r="B27" s="48"/>
      <c r="C27" s="77"/>
      <c r="D27" s="77"/>
    </row>
    <row r="28" spans="1:5">
      <c r="A28" s="44" t="s">
        <v>194</v>
      </c>
      <c r="B28" s="49">
        <v>94</v>
      </c>
      <c r="C28" s="73">
        <v>559295</v>
      </c>
      <c r="D28" s="64" t="s">
        <v>234</v>
      </c>
    </row>
    <row r="29" spans="1:5" ht="25.5">
      <c r="A29" s="44" t="s">
        <v>207</v>
      </c>
      <c r="B29" s="19">
        <v>100</v>
      </c>
      <c r="C29" s="73">
        <v>456463</v>
      </c>
      <c r="D29" s="64" t="s">
        <v>235</v>
      </c>
    </row>
    <row r="30" spans="1:5">
      <c r="A30" s="46" t="s">
        <v>136</v>
      </c>
      <c r="B30" s="48"/>
      <c r="C30" s="77"/>
      <c r="D30" s="77"/>
    </row>
    <row r="31" spans="1:5" ht="16.5" customHeight="1">
      <c r="A31" s="44" t="s">
        <v>208</v>
      </c>
      <c r="B31" s="20">
        <v>105</v>
      </c>
      <c r="C31" s="78" t="s">
        <v>294</v>
      </c>
      <c r="D31" s="78" t="s">
        <v>235</v>
      </c>
      <c r="E31" s="65"/>
    </row>
    <row r="32" spans="1:5" ht="31.5" customHeight="1">
      <c r="A32" s="44" t="s">
        <v>209</v>
      </c>
      <c r="B32" s="19">
        <v>110</v>
      </c>
      <c r="C32" s="79" t="s">
        <v>297</v>
      </c>
      <c r="D32" s="79" t="s">
        <v>238</v>
      </c>
      <c r="E32" s="65"/>
    </row>
    <row r="33" spans="1:5" ht="28.15" customHeight="1">
      <c r="A33" s="44" t="s">
        <v>210</v>
      </c>
      <c r="B33" s="19">
        <v>130</v>
      </c>
      <c r="C33" s="79" t="s">
        <v>295</v>
      </c>
      <c r="D33" s="79" t="s">
        <v>239</v>
      </c>
      <c r="E33" s="65"/>
    </row>
    <row r="34" spans="1:5" ht="25.5">
      <c r="A34" s="44" t="s">
        <v>211</v>
      </c>
      <c r="B34" s="19">
        <v>140</v>
      </c>
      <c r="C34" s="79" t="s">
        <v>236</v>
      </c>
      <c r="D34" s="79" t="s">
        <v>237</v>
      </c>
      <c r="E34" s="65"/>
    </row>
    <row r="35" spans="1:5" ht="25.5">
      <c r="A35" s="44" t="s">
        <v>212</v>
      </c>
      <c r="B35" s="19">
        <v>150</v>
      </c>
      <c r="C35" s="79" t="s">
        <v>296</v>
      </c>
      <c r="D35" s="79" t="s">
        <v>236</v>
      </c>
      <c r="E35" s="65"/>
    </row>
  </sheetData>
  <mergeCells count="6">
    <mergeCell ref="A1:D1"/>
    <mergeCell ref="A2:D2"/>
    <mergeCell ref="C3:D3"/>
    <mergeCell ref="A18:D18"/>
    <mergeCell ref="A25:D25"/>
    <mergeCell ref="A6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Отчет об исполнении ТС</vt:lpstr>
      <vt:lpstr>информация об исполн. ИП</vt:lpstr>
      <vt:lpstr>ОПиУ</vt:lpstr>
      <vt:lpstr>бАЛАНС</vt:lpstr>
      <vt:lpstr>ОБ ИЗМ. В КАПИТАЛЕ</vt:lpstr>
      <vt:lpstr>О ДВИЖЕНИИ ДЕНЕГ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2023-04-20T07:49:12Z</dcterms:modified>
</cp:coreProperties>
</file>