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464ACEC6-7382-4F9F-9418-17AB88E3A62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б исполн. ИП" sheetId="3" r:id="rId1"/>
    <sheet name="ОПиУ" sheetId="2" r:id="rId2"/>
    <sheet name="бАЛАНС" sheetId="4" r:id="rId3"/>
    <sheet name="ОБ ИЗМ. В КАПИТАЛЕ" sheetId="5" r:id="rId4"/>
    <sheet name="О ДВИЖЕНИИ ДЕНЕГ" sheetId="6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5" l="1"/>
  <c r="G8" i="5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I8" i="3" l="1"/>
  <c r="J9" i="3"/>
  <c r="H8" i="3"/>
  <c r="J8" i="3" l="1"/>
  <c r="J10" i="3" l="1"/>
  <c r="D8" i="5" l="1"/>
  <c r="F8" i="5"/>
  <c r="C8" i="5"/>
  <c r="H7" i="5"/>
  <c r="H8" i="5" s="1"/>
</calcChain>
</file>

<file path=xl/sharedStrings.xml><?xml version="1.0" encoding="utf-8"?>
<sst xmlns="http://schemas.openxmlformats.org/spreadsheetml/2006/main" count="230" uniqueCount="149">
  <si>
    <t>№ п/п</t>
  </si>
  <si>
    <t>Амортизация</t>
  </si>
  <si>
    <t>Гкал</t>
  </si>
  <si>
    <t>ОТЧЕТ О ПРИБЫЛЯХ И УБЫТКАХ</t>
  </si>
  <si>
    <t>Наименование показателей</t>
  </si>
  <si>
    <t>Себестоимость реализованных товаров и услуг</t>
  </si>
  <si>
    <t>Валовая прибыль (строка 010 – строка 011)</t>
  </si>
  <si>
    <t>-</t>
  </si>
  <si>
    <t>Прочие доходы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</si>
  <si>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</si>
  <si>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</si>
  <si>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</si>
  <si>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</si>
  <si>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</si>
  <si>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</si>
  <si>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Отчет о прибылях и убытках*</t>
  </si>
  <si>
    <t>Сумма инвестиционной программы (проекта)</t>
  </si>
  <si>
    <t>Информация о фактических условиях и размерах финансирования инвестиционной программы (проекта), тыс. тенге</t>
  </si>
  <si>
    <t>Наименование мероприятий</t>
  </si>
  <si>
    <t>Ед. изм.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</si>
  <si>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</si>
  <si>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</si>
  <si>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План</t>
  </si>
  <si>
    <t>Факт</t>
  </si>
  <si>
    <t>отк-ние</t>
  </si>
  <si>
    <t>собственные средства</t>
  </si>
  <si>
    <t>Прибыль</t>
  </si>
  <si>
    <t>план</t>
  </si>
  <si>
    <t>факт</t>
  </si>
  <si>
    <t>факт текущего года</t>
  </si>
  <si>
    <t>прил.</t>
  </si>
  <si>
    <t>За отчетный период</t>
  </si>
  <si>
    <t>За предыдущий период</t>
  </si>
  <si>
    <t xml:space="preserve">Выручка </t>
  </si>
  <si>
    <t xml:space="preserve">Административные расходы </t>
  </si>
  <si>
    <t xml:space="preserve">Прочие расходы </t>
  </si>
  <si>
    <t>Снижение износа (физического) основных фондов (активов), %, по годам реализации в зависимости от утвержденной инвестиционной программы</t>
  </si>
  <si>
    <t>факт прошлого года</t>
  </si>
  <si>
    <t>в том числе:</t>
  </si>
  <si>
    <t>Общая совокупная прибыль (строка 300 + строка 400)</t>
  </si>
  <si>
    <t>АКТИВЫ</t>
  </si>
  <si>
    <t>Код
строки</t>
  </si>
  <si>
    <t>На конец отчетного периода</t>
  </si>
  <si>
    <t>На начало отчетного периода</t>
  </si>
  <si>
    <t>I. Краткосрочные активы</t>
  </si>
  <si>
    <t>Денежные средства и их эквиваленты</t>
  </si>
  <si>
    <t>Краткосрочная торговая и прочая дебиторская задолженность</t>
  </si>
  <si>
    <t>Запасы</t>
  </si>
  <si>
    <t>Основные средства</t>
  </si>
  <si>
    <t>Нематериальные активы</t>
  </si>
  <si>
    <t>Прочие долгосрочные активы</t>
  </si>
  <si>
    <t>БАЛАНС (строка 100 + строка 101 + строка 200)</t>
  </si>
  <si>
    <t>Уставный (акционерный) капитал</t>
  </si>
  <si>
    <t>Эмиссионный доход</t>
  </si>
  <si>
    <t>БУХГАЛТЕРСКИЙ БАЛАНС</t>
  </si>
  <si>
    <t>Наименование компонентов</t>
  </si>
  <si>
    <t>Капитал материнской организации</t>
  </si>
  <si>
    <t>Итого капитал</t>
  </si>
  <si>
    <t xml:space="preserve">Выкупленные собственные долевые инструменты </t>
  </si>
  <si>
    <t>Пересчитанное сальдо (строка 010+/-строка 011)</t>
  </si>
  <si>
    <t>Сальдо на 1 января отчетного года 
(строка 100 + строка 200 + строка 300 + строка 319)</t>
  </si>
  <si>
    <t>Пересчитанное сальдо (строка 400 +/- строка 401)</t>
  </si>
  <si>
    <t>Нераспределенная прибыль</t>
  </si>
  <si>
    <t>ОТЧЕТ ОБ ИЗМЕНЕНИЯХ В КАПИТАЛЕ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</si>
  <si>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</si>
  <si>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</si>
  <si>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</si>
  <si>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</si>
  <si>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</si>
  <si>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</si>
  <si>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выплаты по оплате труда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</si>
  <si>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</si>
  <si>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</si>
  <si>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</si>
  <si>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</si>
  <si>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2. Выбытие денежных средств, всего (сумма строк с 061 по 071)</t>
  </si>
  <si>
    <t>приобретение основных средств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</si>
  <si>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</si>
  <si>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</si>
  <si>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</si>
  <si>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</si>
  <si>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прочие выбытия</t>
  </si>
  <si>
    <t>3. Чистая сумма денежных средств от финансовой деятельности (строка 090 – строка 100)</t>
  </si>
  <si>
    <t>5. Увеличение +/- уменьшение денежных средств (строка 030 +/- строка 080 +/- строка 110 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</si>
  <si>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</si>
  <si>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</si>
  <si>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ОТЧЕТ О ДВИЖЕНИИ ДЕНЕЖНЫХ СРЕДСТВ (Прямой метод)</t>
  </si>
  <si>
    <t>в тысячах тенге</t>
  </si>
  <si>
    <t>Информация о плановых и фактических объемах предоставления регулируемых услуг</t>
  </si>
  <si>
    <t xml:space="preserve"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</t>
  </si>
  <si>
    <t>Компоненты прочего совокупного дохода</t>
  </si>
  <si>
    <t>переоценка основных средств и нематериальных активов (за минусом налогового эффекта)</t>
  </si>
  <si>
    <t>Общий совокупный доход, всего (строка 610+ строка 620):</t>
  </si>
  <si>
    <t>Прочий совокупный доход, всего (сумма строк с 621 по 629):</t>
  </si>
  <si>
    <t>Сальдо 
(строка 500 + строка 600 + строка 700 + строка 719)</t>
  </si>
  <si>
    <t>Прочий совокупный доход, всего (сумма строк с 221 по 229):</t>
  </si>
  <si>
    <t>Общий совокупный доход, всего(строка 210 + строка 220):</t>
  </si>
  <si>
    <t xml:space="preserve">Сальдо на 1 января </t>
  </si>
  <si>
    <t xml:space="preserve">Прибыль (убыток) </t>
  </si>
  <si>
    <t>тн</t>
  </si>
  <si>
    <t>Текущий подоходный налог</t>
  </si>
  <si>
    <r>
      <t xml:space="preserve">Информация субъекта естественной монополии об исполнении инвестиционной программы  за 1 полугодие </t>
    </r>
    <r>
      <rPr>
        <b/>
        <u/>
        <sz val="11"/>
        <color theme="1"/>
        <rFont val="Arial"/>
        <family val="2"/>
        <charset val="204"/>
      </rPr>
      <t xml:space="preserve">2024 </t>
    </r>
    <r>
      <rPr>
        <b/>
        <sz val="11"/>
        <color theme="1"/>
        <rFont val="Arial"/>
        <family val="2"/>
        <charset val="204"/>
      </rPr>
      <t xml:space="preserve">года
</t>
    </r>
    <r>
      <rPr>
        <b/>
        <u/>
        <sz val="11"/>
        <color theme="1"/>
        <rFont val="Arial"/>
        <family val="2"/>
        <charset val="204"/>
      </rPr>
      <t>ТОО "Bassel Group LLS" - услуги по производству тепловой энергии</t>
    </r>
    <r>
      <rPr>
        <b/>
        <sz val="11"/>
        <color theme="1"/>
        <rFont val="Arial"/>
        <family val="2"/>
        <charset val="204"/>
      </rPr>
      <t xml:space="preserve">
наименование субъекта, вид деятельности
</t>
    </r>
  </si>
  <si>
    <t>Замена водяного экономайзера 1 ступени КА ст.№9</t>
  </si>
  <si>
    <t>ОТЧЕТНЫЙ ПЕРИОД  1 полугодие 2024г</t>
  </si>
  <si>
    <t>(69 916)</t>
  </si>
  <si>
    <t>(1 262 522)</t>
  </si>
  <si>
    <t>(1 586 867)</t>
  </si>
  <si>
    <t>(1 260 173)</t>
  </si>
  <si>
    <t>(1 222 415)</t>
  </si>
  <si>
    <t>(230 353)</t>
  </si>
  <si>
    <t>(1 259 920)</t>
  </si>
  <si>
    <t>(1 452 767)</t>
  </si>
  <si>
    <t>Прочие краткосрочные активы</t>
  </si>
  <si>
    <t>Итого краткосрочных активов (сумма строк с 010 по 022)</t>
  </si>
  <si>
    <t>Итого долгосрочных активов (сумма строк с 110 по 127)</t>
  </si>
  <si>
    <t>010</t>
  </si>
  <si>
    <t>016</t>
  </si>
  <si>
    <t>019</t>
  </si>
  <si>
    <t>020</t>
  </si>
  <si>
    <t>022</t>
  </si>
  <si>
    <t>100</t>
  </si>
  <si>
    <t>121</t>
  </si>
  <si>
    <t>125</t>
  </si>
  <si>
    <t>127</t>
  </si>
  <si>
    <t>200</t>
  </si>
  <si>
    <t>(191 649)</t>
  </si>
  <si>
    <t>(606 655)</t>
  </si>
  <si>
    <t>ОТЧЕТНЫЙ ПЕРИОД  1 полугодие 2024 г.</t>
  </si>
  <si>
    <t>ОТЧЕТНЫЙ ПЕРИОД 1 полугодие 2024 года</t>
  </si>
  <si>
    <t>(22 313)</t>
  </si>
  <si>
    <t>102404</t>
  </si>
  <si>
    <t>(139 938)</t>
  </si>
  <si>
    <t>(25 739)</t>
  </si>
  <si>
    <t>(13 886)</t>
  </si>
  <si>
    <t>(99 920)</t>
  </si>
  <si>
    <t>4. Влияние обменных курсов валют к тенге</t>
  </si>
  <si>
    <t>(15)</t>
  </si>
  <si>
    <t>(22 624)</t>
  </si>
  <si>
    <t>(21 914)</t>
  </si>
  <si>
    <t>(1 141 787)</t>
  </si>
  <si>
    <t>(591 433)</t>
  </si>
  <si>
    <t>550 355</t>
  </si>
  <si>
    <t>Операции с собственниками, всего (сумма строк с 310 по 318):</t>
  </si>
  <si>
    <t>(29 677)</t>
  </si>
  <si>
    <t>Прочие операции с собственниками</t>
  </si>
  <si>
    <t>1 969 809)</t>
  </si>
  <si>
    <t>709 636</t>
  </si>
  <si>
    <t>(1 969 809)</t>
  </si>
  <si>
    <t>Замена кубов воздухоподогревателя (ВЗП) 2 ступени КА ст.№10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</si>
</sst>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u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4" fillId="0" borderId="0" xfId="0" applyFont="1" applyBorder="1" applyAlignment="1">
      <alignment vertical="center" wrapText="1"/>
    </xf>
    <xf numFmtId="0" fontId="3" fillId="0" borderId="0" xfId="0" applyFont="1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Border="1" applyAlignment="1"/>
    <xf numFmtId="1" fontId="9" fillId="0" borderId="1" xfId="0" applyNumberFormat="1" applyFont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vertical="center"/>
    </xf>
    <xf numFmtId="1" fontId="14" fillId="2" borderId="1" xfId="0" applyNumberFormat="1" applyFont="1" applyFill="1" applyBorder="1" applyAlignment="1">
      <alignment horizontal="center"/>
    </xf>
    <xf numFmtId="0" fontId="15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vertical="top" wrapText="1"/>
    </xf>
    <xf numFmtId="1" fontId="10" fillId="2" borderId="1" xfId="0" applyNumberFormat="1" applyFont="1" applyFill="1" applyBorder="1" applyAlignment="1">
      <alignment horizontal="center" vertical="top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top"/>
    </xf>
    <xf numFmtId="165" fontId="9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9" fillId="2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49" fontId="12" fillId="2" borderId="1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right" vertical="justify"/>
    </xf>
    <xf numFmtId="3" fontId="13" fillId="0" borderId="2" xfId="0" applyNumberFormat="1" applyFont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/>
    </xf>
    <xf numFmtId="3" fontId="15" fillId="2" borderId="3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9" fillId="2" borderId="6" xfId="0" applyNumberFormat="1" applyFont="1" applyFill="1" applyBorder="1" applyAlignment="1">
      <alignment horizontal="left" vertical="center" wrapText="1"/>
    </xf>
    <xf numFmtId="0" fontId="9" fillId="2" borderId="7" xfId="0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14" fillId="0" borderId="0" xfId="0" applyNumberFormat="1" applyFont="1" applyBorder="1" applyAlignment="1">
      <alignment horizontal="right" vertical="justify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left" vertical="center" wrapText="1"/>
    </xf>
    <xf numFmtId="0" fontId="12" fillId="2" borderId="7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Alignment="1">
      <alignment horizontal="center" vertical="center"/>
    </xf>
    <xf numFmtId="0" fontId="14" fillId="0" borderId="4" xfId="0" applyNumberFormat="1" applyFont="1" applyBorder="1" applyAlignment="1">
      <alignment horizontal="right" vertical="justify"/>
    </xf>
    <xf numFmtId="0" fontId="10" fillId="0" borderId="2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justify" wrapText="1"/>
    </xf>
    <xf numFmtId="0" fontId="0" fillId="0" borderId="1" xfId="0" applyBorder="1"/>
    <xf numFmtId="0" fontId="14" fillId="0" borderId="1" xfId="0" applyFont="1" applyBorder="1" applyAlignment="1">
      <alignment horizontal="left" vertical="justify" wrapText="1"/>
    </xf>
    <xf numFmtId="0" fontId="14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schetina\Desktop\&#1060;&#1080;&#1085;&#1072;&#1085;&#1089;&#1086;&#1074;&#1072;&#1103;%20&#1086;&#1090;&#1095;&#1077;&#1090;&#1085;&#1086;&#1089;&#1090;&#1100;%20&#1079;&#1072;%20&#1071;&#1085;&#1074;&#1072;&#1088;&#1100;-&#1052;&#1072;&#1081;%202024%20&#1075;.%20&#1058;&#1054;&#1054;%20Bassel%20Group%20LLS\&#1041;&#1091;&#1093;&#1075;&#1072;&#1083;&#1090;&#1077;&#1088;&#1089;&#1082;&#1080;&#1081;%20&#1073;&#1072;&#1083;&#1072;&#1085;&#1089;%20&#1079;&#1072;%20&#1071;&#1085;&#1074;&#1072;&#1088;&#1100;-&#1052;&#1072;&#1081;%202024%20&#1075;.%20(2%20&#1089;&#1090;&#1088;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>
        <row r="4">
          <cell r="B4" t="str">
            <v>III. Краткосрочные обязательства</v>
          </cell>
        </row>
        <row r="8">
          <cell r="B8" t="str">
            <v>Прочие краткосрочные финансовые обязательства</v>
          </cell>
        </row>
        <row r="9">
          <cell r="B9" t="str">
            <v>Краткосрочная торговая и прочая кредиторская задолженность</v>
          </cell>
        </row>
        <row r="10">
          <cell r="B10" t="str">
            <v>Краткосрочные  оценочные обязательства</v>
          </cell>
        </row>
        <row r="12">
          <cell r="B12" t="str">
            <v>Вознаграждения работникам</v>
          </cell>
        </row>
        <row r="17">
          <cell r="B17" t="str">
            <v>Прочие краткосрочные обязательства</v>
          </cell>
        </row>
        <row r="18">
          <cell r="B18" t="str">
            <v>Итого краткосрочных обязательств (сумма строк с 210 по 222)</v>
          </cell>
        </row>
        <row r="20">
          <cell r="B20" t="str">
            <v>IV. Долгосрочные обязательства</v>
          </cell>
        </row>
        <row r="24">
          <cell r="B24" t="str">
            <v>Прочие долгосрочные финансовые обязательства</v>
          </cell>
        </row>
        <row r="27">
          <cell r="B27" t="str">
            <v>Отложенные налоговые обязательства</v>
          </cell>
        </row>
        <row r="32">
          <cell r="B32" t="str">
            <v>Прочие долгосрочные обязательства</v>
          </cell>
        </row>
        <row r="33">
          <cell r="B33" t="str">
            <v>Итого долгосрочных обязательств (сумма строк с 310 по 321)</v>
          </cell>
        </row>
        <row r="34">
          <cell r="B34" t="str">
            <v>V. Капитал</v>
          </cell>
        </row>
        <row r="35">
          <cell r="B35" t="str">
            <v>Уставный (акционерный) капитал</v>
          </cell>
        </row>
        <row r="36">
          <cell r="B36" t="str">
            <v>Эмиссионный доход</v>
          </cell>
        </row>
        <row r="38">
          <cell r="B38" t="str">
            <v>Компоненты прочего совокупного дохода</v>
          </cell>
        </row>
        <row r="39">
          <cell r="B39" t="str">
            <v>Нераспределенная прибыль (непокрытый убыток)</v>
          </cell>
        </row>
        <row r="41">
          <cell r="B41" t="str">
            <v>Итого капитал, относимый на собственников (сумма строк с 410 по 415)</v>
          </cell>
        </row>
        <row r="43">
          <cell r="B43" t="str">
            <v>Всего капитал (строка 420 + строка 421)</v>
          </cell>
        </row>
        <row r="44">
          <cell r="B44" t="str">
            <v>БАЛАНС (строка 300 + строка 301 + строка 400 + строка 500)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zoomScale="96" zoomScaleNormal="96" workbookViewId="0">
      <selection activeCell="F14" sqref="F14"/>
    </sheetView>
  </sheetViews>
  <sheetFormatPr defaultRowHeight="15" x14ac:dyDescent="0.25"/>
  <cols>
    <col min="1" max="1" width="4.7109375" customWidth="1"/>
    <col min="2" max="2" width="21.7109375" customWidth="1"/>
    <col min="3" max="3" width="9.5703125" customWidth="1"/>
    <col min="4" max="4" width="9.42578125" customWidth="1"/>
    <col min="5" max="5" width="9" customWidth="1"/>
    <col min="6" max="6" width="15.42578125" customWidth="1"/>
    <col min="7" max="7" width="10.5703125" customWidth="1"/>
    <col min="11" max="11" width="14.140625" customWidth="1"/>
    <col min="12" max="12" width="15.5703125" customWidth="1"/>
    <col min="13" max="13" width="14.140625" customWidth="1"/>
    <col min="14" max="14" width="14.7109375" customWidth="1"/>
  </cols>
  <sheetData>
    <row r="1" spans="1:14" ht="63.75" customHeight="1" x14ac:dyDescent="0.25">
      <c r="A1" s="79" t="s">
        <v>101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80.25" customHeight="1" x14ac:dyDescent="0.25">
      <c r="A3" s="83" t="s">
        <v>0</v>
      </c>
      <c r="B3" s="78" t="s">
        <v>88</v>
      </c>
      <c r="C3" s="78"/>
      <c r="D3" s="78"/>
      <c r="E3" s="78"/>
      <c r="F3" s="78"/>
      <c r="G3" s="78" t="s">
        <v>15</v>
      </c>
      <c r="H3" s="78" t="s">
        <v>16</v>
      </c>
      <c r="I3" s="78"/>
      <c r="J3" s="78"/>
      <c r="K3" s="78" t="s">
        <v>17</v>
      </c>
      <c r="L3" s="78"/>
      <c r="M3" s="81" t="s">
        <v>89</v>
      </c>
      <c r="N3" s="82"/>
    </row>
    <row r="4" spans="1:14" ht="18.75" customHeight="1" x14ac:dyDescent="0.25">
      <c r="A4" s="83"/>
      <c r="B4" s="78" t="s">
        <v>18</v>
      </c>
      <c r="C4" s="78" t="s">
        <v>19</v>
      </c>
      <c r="D4" s="78" t="s">
        <v>20</v>
      </c>
      <c r="E4" s="78"/>
      <c r="F4" s="78" t="s">
        <v>21</v>
      </c>
      <c r="G4" s="78"/>
      <c r="H4" s="78" t="s">
        <v>22</v>
      </c>
      <c r="I4" s="78" t="s">
        <v>23</v>
      </c>
      <c r="J4" s="78" t="s">
        <v>24</v>
      </c>
      <c r="K4" s="78" t="s">
        <v>25</v>
      </c>
      <c r="L4" s="78"/>
      <c r="M4" s="78" t="s">
        <v>36</v>
      </c>
      <c r="N4" s="78"/>
    </row>
    <row r="5" spans="1:14" ht="55.5" customHeight="1" x14ac:dyDescent="0.25">
      <c r="A5" s="83"/>
      <c r="B5" s="78"/>
      <c r="C5" s="78"/>
      <c r="D5" s="78"/>
      <c r="E5" s="78"/>
      <c r="F5" s="78"/>
      <c r="G5" s="78"/>
      <c r="H5" s="78"/>
      <c r="I5" s="78"/>
      <c r="J5" s="78"/>
      <c r="K5" s="78" t="s">
        <v>1</v>
      </c>
      <c r="L5" s="78" t="s">
        <v>26</v>
      </c>
      <c r="M5" s="78"/>
      <c r="N5" s="78"/>
    </row>
    <row r="6" spans="1:14" ht="30" customHeight="1" x14ac:dyDescent="0.25">
      <c r="A6" s="83"/>
      <c r="B6" s="78"/>
      <c r="C6" s="78"/>
      <c r="D6" s="35" t="s">
        <v>27</v>
      </c>
      <c r="E6" s="35" t="s">
        <v>28</v>
      </c>
      <c r="F6" s="78"/>
      <c r="G6" s="78"/>
      <c r="H6" s="78"/>
      <c r="I6" s="78"/>
      <c r="J6" s="78"/>
      <c r="K6" s="78"/>
      <c r="L6" s="78"/>
      <c r="M6" s="35" t="s">
        <v>37</v>
      </c>
      <c r="N6" s="35" t="s">
        <v>29</v>
      </c>
    </row>
    <row r="7" spans="1:14" x14ac:dyDescent="0.25">
      <c r="A7" s="35">
        <v>1</v>
      </c>
      <c r="B7" s="35">
        <v>3</v>
      </c>
      <c r="C7" s="35">
        <v>4</v>
      </c>
      <c r="D7" s="35">
        <v>5</v>
      </c>
      <c r="E7" s="35">
        <v>6</v>
      </c>
      <c r="F7" s="35">
        <v>7</v>
      </c>
      <c r="G7" s="35">
        <v>8</v>
      </c>
      <c r="H7" s="35">
        <v>9</v>
      </c>
      <c r="I7" s="35">
        <v>10</v>
      </c>
      <c r="J7" s="35">
        <v>11</v>
      </c>
      <c r="K7" s="35">
        <v>13</v>
      </c>
      <c r="L7" s="35">
        <v>14</v>
      </c>
      <c r="M7" s="35">
        <v>19</v>
      </c>
      <c r="N7" s="35">
        <v>20</v>
      </c>
    </row>
    <row r="8" spans="1:14" x14ac:dyDescent="0.25">
      <c r="A8" s="35"/>
      <c r="B8" s="35"/>
      <c r="C8" s="35" t="s">
        <v>2</v>
      </c>
      <c r="D8" s="36">
        <v>81637.240000000005</v>
      </c>
      <c r="E8" s="36">
        <v>51929</v>
      </c>
      <c r="F8" s="35"/>
      <c r="G8" s="35" t="s">
        <v>30</v>
      </c>
      <c r="H8" s="37">
        <f>H9+H10</f>
        <v>118266</v>
      </c>
      <c r="I8" s="37">
        <f>I9+I10</f>
        <v>0</v>
      </c>
      <c r="J8" s="37">
        <f>I8-H8</f>
        <v>-118266</v>
      </c>
      <c r="K8" s="74">
        <v>0</v>
      </c>
      <c r="L8" s="74"/>
      <c r="M8" s="75"/>
      <c r="N8" s="75"/>
    </row>
    <row r="9" spans="1:14" ht="38.25" x14ac:dyDescent="0.25">
      <c r="A9" s="35">
        <v>1</v>
      </c>
      <c r="B9" s="38" t="s">
        <v>102</v>
      </c>
      <c r="C9" s="40" t="s">
        <v>99</v>
      </c>
      <c r="D9" s="41">
        <v>65.5</v>
      </c>
      <c r="E9" s="41">
        <v>0</v>
      </c>
      <c r="F9" s="39">
        <v>2024</v>
      </c>
      <c r="G9" s="35"/>
      <c r="H9" s="37">
        <v>74370</v>
      </c>
      <c r="I9" s="37">
        <v>0</v>
      </c>
      <c r="J9" s="37">
        <f t="shared" ref="J9:J10" si="0">I9-H9</f>
        <v>-74370</v>
      </c>
      <c r="K9" s="74"/>
      <c r="L9" s="74"/>
      <c r="M9" s="76">
        <v>0</v>
      </c>
      <c r="N9" s="76">
        <v>0</v>
      </c>
    </row>
    <row r="10" spans="1:14" ht="51" x14ac:dyDescent="0.25">
      <c r="A10" s="72">
        <v>2</v>
      </c>
      <c r="B10" s="38" t="s">
        <v>148</v>
      </c>
      <c r="C10" s="40" t="s">
        <v>99</v>
      </c>
      <c r="D10" s="41">
        <v>81</v>
      </c>
      <c r="E10" s="41">
        <v>0</v>
      </c>
      <c r="F10" s="39">
        <v>2024</v>
      </c>
      <c r="G10" s="72"/>
      <c r="H10" s="37">
        <v>43896</v>
      </c>
      <c r="I10" s="37">
        <v>0</v>
      </c>
      <c r="J10" s="37">
        <f t="shared" si="0"/>
        <v>-43896</v>
      </c>
      <c r="K10" s="74"/>
      <c r="L10" s="74"/>
      <c r="M10" s="76">
        <v>0</v>
      </c>
      <c r="N10" s="76">
        <v>0</v>
      </c>
    </row>
    <row r="11" spans="1:14" ht="19.5" customHeight="1" x14ac:dyDescent="0.25">
      <c r="A11" s="73"/>
      <c r="B11" s="77"/>
      <c r="C11" s="77"/>
      <c r="D11" s="77"/>
      <c r="E11" s="77"/>
      <c r="F11" s="77"/>
      <c r="G11" s="77"/>
      <c r="H11" s="77"/>
      <c r="I11" s="77"/>
      <c r="J11" s="77"/>
      <c r="K11" s="1"/>
      <c r="L11" s="2"/>
      <c r="M11" s="2"/>
      <c r="N11" s="2"/>
    </row>
    <row r="12" spans="1:14" ht="45" customHeight="1" x14ac:dyDescent="0.25">
      <c r="A12" s="73"/>
      <c r="B12" s="77"/>
      <c r="C12" s="77"/>
      <c r="D12" s="77"/>
      <c r="E12" s="77"/>
      <c r="F12" s="77"/>
      <c r="G12" s="77"/>
      <c r="H12" s="77"/>
      <c r="I12" s="77"/>
      <c r="J12" s="77"/>
      <c r="K12" s="1"/>
      <c r="L12" s="2"/>
      <c r="M12" s="2"/>
      <c r="N12" s="2"/>
    </row>
  </sheetData>
  <mergeCells count="20">
    <mergeCell ref="A1:N2"/>
    <mergeCell ref="M3:N3"/>
    <mergeCell ref="A3:A6"/>
    <mergeCell ref="B3:F3"/>
    <mergeCell ref="G3:G6"/>
    <mergeCell ref="H3:J3"/>
    <mergeCell ref="K3:L3"/>
    <mergeCell ref="J4:J6"/>
    <mergeCell ref="K4:L4"/>
    <mergeCell ref="L5:L6"/>
    <mergeCell ref="M4:N5"/>
    <mergeCell ref="K5:K6"/>
    <mergeCell ref="B11:J11"/>
    <mergeCell ref="B12:J12"/>
    <mergeCell ref="B4:B6"/>
    <mergeCell ref="C4:C6"/>
    <mergeCell ref="D4:E5"/>
    <mergeCell ref="F4:F6"/>
    <mergeCell ref="H4:H6"/>
    <mergeCell ref="I4:I6"/>
  </mergeCells>
  <pageMargins left="0.2" right="0.2" top="1.0900000000000001" bottom="0.75" header="0.3" footer="0.3"/>
  <pageSetup paperSize="9" scale="52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zoomScale="98" zoomScaleNormal="98" workbookViewId="0">
      <selection activeCell="A27" sqref="A27"/>
    </sheetView>
  </sheetViews>
  <sheetFormatPr defaultRowHeight="15" x14ac:dyDescent="0.25"/>
  <cols>
    <col min="1" max="1" width="57" customWidth="1"/>
    <col min="2" max="2" width="6.28515625" customWidth="1"/>
    <col min="3" max="3" width="12.140625" customWidth="1"/>
    <col min="4" max="4" width="14.42578125" customWidth="1"/>
    <col min="5" max="5" width="15.140625" customWidth="1"/>
  </cols>
  <sheetData>
    <row r="1" spans="1:8" x14ac:dyDescent="0.25">
      <c r="A1" s="3"/>
    </row>
    <row r="2" spans="1:8" x14ac:dyDescent="0.25">
      <c r="A2" s="86" t="s">
        <v>3</v>
      </c>
      <c r="B2" s="86"/>
      <c r="C2" s="86"/>
      <c r="D2" s="86"/>
      <c r="E2" s="86"/>
    </row>
    <row r="3" spans="1:8" x14ac:dyDescent="0.25">
      <c r="A3" s="86" t="s">
        <v>103</v>
      </c>
      <c r="B3" s="86"/>
      <c r="C3" s="86"/>
      <c r="D3" s="86"/>
      <c r="E3" s="86"/>
    </row>
    <row r="4" spans="1:8" x14ac:dyDescent="0.25">
      <c r="A4" s="3"/>
      <c r="D4" s="87" t="s">
        <v>87</v>
      </c>
      <c r="E4" s="87"/>
    </row>
    <row r="5" spans="1:8" ht="38.25" customHeight="1" x14ac:dyDescent="0.25">
      <c r="A5" s="88" t="s">
        <v>4</v>
      </c>
      <c r="B5" s="89"/>
      <c r="C5" s="27" t="s">
        <v>41</v>
      </c>
      <c r="D5" s="27" t="s">
        <v>31</v>
      </c>
      <c r="E5" s="27" t="s">
        <v>32</v>
      </c>
    </row>
    <row r="6" spans="1:8" ht="15" customHeight="1" x14ac:dyDescent="0.25">
      <c r="A6" s="29">
        <v>1</v>
      </c>
      <c r="B6" s="30"/>
      <c r="C6" s="28">
        <v>2</v>
      </c>
      <c r="D6" s="29">
        <v>3</v>
      </c>
      <c r="E6" s="30">
        <v>4</v>
      </c>
    </row>
    <row r="7" spans="1:8" ht="15" customHeight="1" x14ac:dyDescent="0.25">
      <c r="A7" s="84" t="s">
        <v>33</v>
      </c>
      <c r="B7" s="85"/>
      <c r="C7" s="47">
        <v>10</v>
      </c>
      <c r="D7" s="51">
        <v>4393201</v>
      </c>
      <c r="E7" s="51">
        <v>3453761</v>
      </c>
      <c r="H7" s="50"/>
    </row>
    <row r="8" spans="1:8" ht="15" customHeight="1" x14ac:dyDescent="0.25">
      <c r="A8" s="84" t="s">
        <v>5</v>
      </c>
      <c r="B8" s="85"/>
      <c r="C8" s="47">
        <v>11</v>
      </c>
      <c r="D8" s="51">
        <v>3330449</v>
      </c>
      <c r="E8" s="51">
        <v>3523677</v>
      </c>
      <c r="H8" s="50"/>
    </row>
    <row r="9" spans="1:8" ht="15" customHeight="1" x14ac:dyDescent="0.25">
      <c r="A9" s="90" t="s">
        <v>6</v>
      </c>
      <c r="B9" s="91"/>
      <c r="C9" s="48">
        <v>12</v>
      </c>
      <c r="D9" s="52">
        <v>1062752</v>
      </c>
      <c r="E9" s="54" t="s">
        <v>104</v>
      </c>
      <c r="H9" s="50"/>
    </row>
    <row r="10" spans="1:8" ht="15" customHeight="1" x14ac:dyDescent="0.25">
      <c r="A10" s="84" t="s">
        <v>34</v>
      </c>
      <c r="B10" s="85"/>
      <c r="C10" s="47">
        <v>14</v>
      </c>
      <c r="D10" s="51">
        <v>935113</v>
      </c>
      <c r="E10" s="51">
        <v>414771</v>
      </c>
    </row>
    <row r="11" spans="1:8" ht="15" customHeight="1" x14ac:dyDescent="0.25">
      <c r="A11" s="84" t="s">
        <v>35</v>
      </c>
      <c r="B11" s="85"/>
      <c r="C11" s="47">
        <v>15</v>
      </c>
      <c r="D11" s="51">
        <v>9928691</v>
      </c>
      <c r="E11" s="51">
        <v>1546711</v>
      </c>
      <c r="H11" s="50"/>
    </row>
    <row r="12" spans="1:8" x14ac:dyDescent="0.25">
      <c r="A12" s="84" t="s">
        <v>8</v>
      </c>
      <c r="B12" s="85"/>
      <c r="C12" s="47">
        <v>16</v>
      </c>
      <c r="D12" s="51">
        <v>8538531</v>
      </c>
      <c r="E12" s="51">
        <v>444532</v>
      </c>
      <c r="H12" s="50"/>
    </row>
    <row r="13" spans="1:8" ht="16.5" customHeight="1" x14ac:dyDescent="0.25">
      <c r="A13" s="90" t="s">
        <v>9</v>
      </c>
      <c r="B13" s="91"/>
      <c r="C13" s="48">
        <v>20</v>
      </c>
      <c r="D13" s="54" t="s">
        <v>105</v>
      </c>
      <c r="E13" s="54" t="s">
        <v>106</v>
      </c>
      <c r="H13" s="50"/>
    </row>
    <row r="14" spans="1:8" ht="15" customHeight="1" x14ac:dyDescent="0.25">
      <c r="A14" s="84" t="s">
        <v>10</v>
      </c>
      <c r="B14" s="85"/>
      <c r="C14" s="47">
        <v>21</v>
      </c>
      <c r="D14" s="58">
        <v>2602</v>
      </c>
      <c r="E14" s="51">
        <v>166012</v>
      </c>
      <c r="H14" s="50"/>
    </row>
    <row r="15" spans="1:8" x14ac:dyDescent="0.25">
      <c r="A15" s="84" t="s">
        <v>11</v>
      </c>
      <c r="B15" s="85"/>
      <c r="C15" s="47">
        <v>22</v>
      </c>
      <c r="D15" s="58" t="s">
        <v>7</v>
      </c>
      <c r="E15" s="51">
        <v>31913</v>
      </c>
      <c r="H15" s="50"/>
    </row>
    <row r="16" spans="1:8" ht="20.25" customHeight="1" x14ac:dyDescent="0.25">
      <c r="A16" s="90" t="s">
        <v>12</v>
      </c>
      <c r="B16" s="91"/>
      <c r="C16" s="49">
        <v>100</v>
      </c>
      <c r="D16" s="54" t="s">
        <v>110</v>
      </c>
      <c r="E16" s="54" t="s">
        <v>111</v>
      </c>
      <c r="H16" s="50"/>
    </row>
    <row r="17" spans="1:5" x14ac:dyDescent="0.25">
      <c r="A17" s="84" t="s">
        <v>13</v>
      </c>
      <c r="B17" s="85"/>
      <c r="C17" s="28">
        <v>101</v>
      </c>
      <c r="D17" s="51">
        <v>253</v>
      </c>
      <c r="E17" s="71" t="s">
        <v>109</v>
      </c>
    </row>
    <row r="18" spans="1:5" ht="27" customHeight="1" x14ac:dyDescent="0.25">
      <c r="A18" s="90" t="s">
        <v>14</v>
      </c>
      <c r="B18" s="91"/>
      <c r="C18" s="49">
        <v>200</v>
      </c>
      <c r="D18" s="54" t="s">
        <v>107</v>
      </c>
      <c r="E18" s="54" t="s">
        <v>108</v>
      </c>
    </row>
    <row r="19" spans="1:5" x14ac:dyDescent="0.25">
      <c r="A19" s="90" t="s">
        <v>39</v>
      </c>
      <c r="B19" s="91"/>
      <c r="C19" s="49">
        <v>500</v>
      </c>
      <c r="D19" s="54" t="s">
        <v>107</v>
      </c>
      <c r="E19" s="54" t="s">
        <v>108</v>
      </c>
    </row>
    <row r="20" spans="1:5" x14ac:dyDescent="0.25">
      <c r="A20" s="4"/>
      <c r="B20" s="4"/>
      <c r="C20" s="4"/>
      <c r="D20" s="53"/>
      <c r="E20" s="53"/>
    </row>
  </sheetData>
  <mergeCells count="17">
    <mergeCell ref="A19:B19"/>
    <mergeCell ref="A17:B17"/>
    <mergeCell ref="A18:B18"/>
    <mergeCell ref="A16:B16"/>
    <mergeCell ref="A14:B14"/>
    <mergeCell ref="A15:B15"/>
    <mergeCell ref="A12:B12"/>
    <mergeCell ref="A13:B13"/>
    <mergeCell ref="A10:B10"/>
    <mergeCell ref="A11:B11"/>
    <mergeCell ref="A9:B9"/>
    <mergeCell ref="A7:B7"/>
    <mergeCell ref="A8:B8"/>
    <mergeCell ref="A2:E2"/>
    <mergeCell ref="A3:E3"/>
    <mergeCell ref="D4:E4"/>
    <mergeCell ref="A5:B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"/>
  <sheetViews>
    <sheetView zoomScale="93" zoomScaleNormal="93" workbookViewId="0">
      <selection activeCell="A3" sqref="A3"/>
    </sheetView>
  </sheetViews>
  <sheetFormatPr defaultRowHeight="15" x14ac:dyDescent="0.25"/>
  <cols>
    <col min="1" max="1" width="54.85546875" customWidth="1"/>
    <col min="2" max="2" width="9.28515625" customWidth="1"/>
    <col min="3" max="3" width="14.7109375" customWidth="1"/>
    <col min="4" max="4" width="14.85546875" customWidth="1"/>
    <col min="5" max="5" width="9.140625" customWidth="1"/>
  </cols>
  <sheetData>
    <row r="1" spans="1:7" x14ac:dyDescent="0.25">
      <c r="A1" s="92" t="s">
        <v>54</v>
      </c>
      <c r="B1" s="92"/>
      <c r="C1" s="92"/>
      <c r="D1" s="92"/>
      <c r="E1" s="5"/>
      <c r="F1" s="5"/>
      <c r="G1" s="5"/>
    </row>
    <row r="2" spans="1:7" x14ac:dyDescent="0.25">
      <c r="A2" s="86" t="s">
        <v>127</v>
      </c>
      <c r="B2" s="86"/>
      <c r="C2" s="86"/>
      <c r="D2" s="86"/>
      <c r="E2" s="4"/>
      <c r="F2" s="4"/>
      <c r="G2" s="4"/>
    </row>
    <row r="3" spans="1:7" ht="18" customHeight="1" x14ac:dyDescent="0.25">
      <c r="C3" s="93" t="s">
        <v>87</v>
      </c>
      <c r="D3" s="93"/>
    </row>
    <row r="4" spans="1:7" ht="38.25" x14ac:dyDescent="0.25">
      <c r="A4" s="13" t="s">
        <v>40</v>
      </c>
      <c r="B4" s="17" t="s">
        <v>41</v>
      </c>
      <c r="C4" s="17" t="s">
        <v>42</v>
      </c>
      <c r="D4" s="17" t="s">
        <v>43</v>
      </c>
    </row>
    <row r="5" spans="1:7" x14ac:dyDescent="0.25">
      <c r="A5" s="14">
        <v>1</v>
      </c>
      <c r="B5" s="9">
        <v>2</v>
      </c>
      <c r="C5" s="9">
        <v>3</v>
      </c>
      <c r="D5" s="9">
        <v>4</v>
      </c>
    </row>
    <row r="6" spans="1:7" x14ac:dyDescent="0.25">
      <c r="A6" s="15" t="s">
        <v>44</v>
      </c>
      <c r="B6" s="106"/>
      <c r="C6" s="56"/>
      <c r="D6" s="56"/>
    </row>
    <row r="7" spans="1:7" x14ac:dyDescent="0.25">
      <c r="A7" s="16" t="s">
        <v>45</v>
      </c>
      <c r="B7" s="67" t="s">
        <v>115</v>
      </c>
      <c r="C7" s="58">
        <v>6729.3667800000003</v>
      </c>
      <c r="D7" s="58">
        <v>29353.715940000002</v>
      </c>
    </row>
    <row r="8" spans="1:7" ht="25.5" x14ac:dyDescent="0.25">
      <c r="A8" s="15" t="s">
        <v>46</v>
      </c>
      <c r="B8" s="67" t="s">
        <v>116</v>
      </c>
      <c r="C8" s="59">
        <v>5302548.1265799999</v>
      </c>
      <c r="D8" s="59">
        <v>994450.82704</v>
      </c>
    </row>
    <row r="9" spans="1:7" x14ac:dyDescent="0.25">
      <c r="A9" s="16" t="s">
        <v>100</v>
      </c>
      <c r="B9" s="108" t="s">
        <v>117</v>
      </c>
      <c r="C9" s="57">
        <v>2388.4029999999998</v>
      </c>
      <c r="D9" s="57">
        <v>2388.4029999999998</v>
      </c>
    </row>
    <row r="10" spans="1:7" x14ac:dyDescent="0.25">
      <c r="A10" s="16" t="s">
        <v>47</v>
      </c>
      <c r="B10" s="108" t="s">
        <v>118</v>
      </c>
      <c r="C10" s="57">
        <v>656011.26135000004</v>
      </c>
      <c r="D10" s="57">
        <v>661131.45386000001</v>
      </c>
    </row>
    <row r="11" spans="1:7" ht="15.75" customHeight="1" x14ac:dyDescent="0.25">
      <c r="A11" s="15" t="s">
        <v>112</v>
      </c>
      <c r="B11" s="109" t="s">
        <v>119</v>
      </c>
      <c r="C11" s="60">
        <v>8330.1435999999994</v>
      </c>
      <c r="D11" s="60">
        <v>73161.823930000013</v>
      </c>
    </row>
    <row r="12" spans="1:7" ht="25.5" x14ac:dyDescent="0.25">
      <c r="A12" s="15" t="s">
        <v>113</v>
      </c>
      <c r="B12" s="67" t="s">
        <v>120</v>
      </c>
      <c r="C12" s="59">
        <v>5976007.30131</v>
      </c>
      <c r="D12" s="59">
        <v>1760486.22377</v>
      </c>
    </row>
    <row r="13" spans="1:7" x14ac:dyDescent="0.25">
      <c r="A13" s="15" t="s">
        <v>48</v>
      </c>
      <c r="B13" s="67" t="s">
        <v>121</v>
      </c>
      <c r="C13" s="59">
        <v>89383.659189999991</v>
      </c>
      <c r="D13" s="59">
        <v>4762317.46569</v>
      </c>
    </row>
    <row r="14" spans="1:7" ht="15" customHeight="1" x14ac:dyDescent="0.25">
      <c r="A14" s="16" t="s">
        <v>49</v>
      </c>
      <c r="B14" s="67" t="s">
        <v>122</v>
      </c>
      <c r="C14" s="57">
        <v>434.63567</v>
      </c>
      <c r="D14" s="57">
        <v>475.64696999999995</v>
      </c>
    </row>
    <row r="15" spans="1:7" ht="26.25" customHeight="1" x14ac:dyDescent="0.25">
      <c r="A15" s="15" t="s">
        <v>50</v>
      </c>
      <c r="B15" s="67" t="s">
        <v>123</v>
      </c>
      <c r="C15" s="60">
        <v>21503.832140000002</v>
      </c>
      <c r="D15" s="60">
        <v>7227</v>
      </c>
    </row>
    <row r="16" spans="1:7" x14ac:dyDescent="0.25">
      <c r="A16" s="15" t="s">
        <v>114</v>
      </c>
      <c r="B16" s="67" t="s">
        <v>124</v>
      </c>
      <c r="C16" s="61">
        <v>111322.12699999999</v>
      </c>
      <c r="D16" s="61">
        <v>4770020.1126600001</v>
      </c>
    </row>
    <row r="17" spans="1:4" ht="27.75" customHeight="1" x14ac:dyDescent="0.25">
      <c r="A17" s="15" t="s">
        <v>51</v>
      </c>
      <c r="B17" s="107"/>
      <c r="C17" s="62">
        <v>6087329.4283100003</v>
      </c>
      <c r="D17" s="62">
        <v>6530506.3364300001</v>
      </c>
    </row>
    <row r="18" spans="1:4" ht="15" customHeight="1" x14ac:dyDescent="0.25">
      <c r="A18" s="110" t="str">
        <f>[1]Лист_1!B4</f>
        <v>III. Краткосрочные обязательства</v>
      </c>
      <c r="B18" s="111"/>
      <c r="C18" s="62"/>
      <c r="D18" s="62"/>
    </row>
    <row r="19" spans="1:4" x14ac:dyDescent="0.25">
      <c r="A19" s="112" t="str">
        <f>[1]Лист_1!B8</f>
        <v>Прочие краткосрочные финансовые обязательства</v>
      </c>
      <c r="B19" s="111"/>
      <c r="C19" s="62">
        <v>252250</v>
      </c>
      <c r="D19" s="62">
        <v>204250</v>
      </c>
    </row>
    <row r="20" spans="1:4" ht="15" customHeight="1" x14ac:dyDescent="0.25">
      <c r="A20" s="112" t="str">
        <f>[1]Лист_1!B9</f>
        <v>Краткосрочная торговая и прочая кредиторская задолженность</v>
      </c>
      <c r="B20" s="111"/>
      <c r="C20" s="62">
        <v>1791882.7705299999</v>
      </c>
      <c r="D20" s="62">
        <v>2200012.1068000002</v>
      </c>
    </row>
    <row r="21" spans="1:4" x14ac:dyDescent="0.25">
      <c r="A21" s="112" t="str">
        <f>[1]Лист_1!B10</f>
        <v>Краткосрочные  оценочные обязательства</v>
      </c>
      <c r="B21" s="111"/>
      <c r="C21" s="62">
        <v>86784.077380000002</v>
      </c>
      <c r="D21" s="62">
        <v>134126.60991999999</v>
      </c>
    </row>
    <row r="22" spans="1:4" x14ac:dyDescent="0.25">
      <c r="A22" s="112" t="str">
        <f>[1]Лист_1!B12</f>
        <v>Вознаграждения работникам</v>
      </c>
      <c r="B22" s="111"/>
      <c r="C22" s="62">
        <v>181078.8499</v>
      </c>
      <c r="D22" s="62">
        <v>118725.03486</v>
      </c>
    </row>
    <row r="23" spans="1:4" x14ac:dyDescent="0.25">
      <c r="A23" s="112" t="str">
        <f>[1]Лист_1!B17</f>
        <v>Прочие краткосрочные обязательства</v>
      </c>
      <c r="B23" s="111"/>
      <c r="C23" s="62">
        <v>757509.98763999995</v>
      </c>
      <c r="D23" s="62">
        <v>246727.68784999999</v>
      </c>
    </row>
    <row r="24" spans="1:4" ht="25.5" x14ac:dyDescent="0.25">
      <c r="A24" s="110" t="str">
        <f>[1]Лист_1!B18</f>
        <v>Итого краткосрочных обязательств (сумма строк с 210 по 222)</v>
      </c>
      <c r="B24" s="111"/>
      <c r="C24" s="62">
        <v>3069505.6854499998</v>
      </c>
      <c r="D24" s="62">
        <v>2903841.4394299998</v>
      </c>
    </row>
    <row r="25" spans="1:4" x14ac:dyDescent="0.25">
      <c r="A25" s="110" t="str">
        <f>[1]Лист_1!B20</f>
        <v>IV. Долгосрочные обязательства</v>
      </c>
      <c r="B25" s="111"/>
      <c r="C25" s="62"/>
      <c r="D25" s="62"/>
    </row>
    <row r="26" spans="1:4" x14ac:dyDescent="0.25">
      <c r="A26" s="113" t="str">
        <f>[1]Лист_1!B24</f>
        <v>Прочие долгосрочные финансовые обязательства</v>
      </c>
      <c r="B26" s="111"/>
      <c r="C26" s="62">
        <v>2124847.0147100003</v>
      </c>
      <c r="D26" s="62">
        <v>1473515.06015</v>
      </c>
    </row>
    <row r="27" spans="1:4" x14ac:dyDescent="0.25">
      <c r="A27" s="113" t="str">
        <f>[1]Лист_1!B27</f>
        <v>Отложенные налоговые обязательства</v>
      </c>
      <c r="B27" s="111"/>
      <c r="C27" s="62">
        <v>524488.01399999997</v>
      </c>
      <c r="D27" s="62">
        <v>524488.01399999997</v>
      </c>
    </row>
    <row r="28" spans="1:4" x14ac:dyDescent="0.25">
      <c r="A28" s="113" t="str">
        <f>[1]Лист_1!B32</f>
        <v>Прочие долгосрочные обязательства</v>
      </c>
      <c r="B28" s="111"/>
      <c r="C28" s="62">
        <v>170933.99299999999</v>
      </c>
      <c r="D28" s="62">
        <v>170933.99299999999</v>
      </c>
    </row>
    <row r="29" spans="1:4" ht="26.25" x14ac:dyDescent="0.25">
      <c r="A29" s="114" t="str">
        <f>[1]Лист_1!B33</f>
        <v>Итого долгосрочных обязательств (сумма строк с 310 по 321)</v>
      </c>
      <c r="B29" s="111"/>
      <c r="C29" s="62">
        <v>2820269.02171</v>
      </c>
      <c r="D29" s="62">
        <v>2168937.06715</v>
      </c>
    </row>
    <row r="30" spans="1:4" x14ac:dyDescent="0.25">
      <c r="A30" s="114" t="str">
        <f>[1]Лист_1!B34</f>
        <v>V. Капитал</v>
      </c>
      <c r="B30" s="111"/>
      <c r="C30" s="62"/>
      <c r="D30" s="62"/>
    </row>
    <row r="31" spans="1:4" x14ac:dyDescent="0.25">
      <c r="A31" s="113" t="str">
        <f>[1]Лист_1!B35</f>
        <v>Уставный (акционерный) капитал</v>
      </c>
      <c r="B31" s="111"/>
      <c r="C31" s="62">
        <v>1112.942</v>
      </c>
      <c r="D31" s="62">
        <v>1112942</v>
      </c>
    </row>
    <row r="32" spans="1:4" x14ac:dyDescent="0.25">
      <c r="A32" s="113" t="str">
        <f>[1]Лист_1!B36</f>
        <v>Эмиссионный доход</v>
      </c>
      <c r="B32" s="111"/>
      <c r="C32" s="62">
        <v>285108.77824999997</v>
      </c>
      <c r="D32" s="62">
        <v>285108778.25</v>
      </c>
    </row>
    <row r="33" spans="1:4" x14ac:dyDescent="0.25">
      <c r="A33" s="113" t="str">
        <f>[1]Лист_1!B38</f>
        <v>Компоненты прочего совокупного дохода</v>
      </c>
      <c r="B33" s="111"/>
      <c r="C33" s="62" t="s">
        <v>125</v>
      </c>
      <c r="D33" s="62">
        <v>1778160.6507300001</v>
      </c>
    </row>
    <row r="34" spans="1:4" x14ac:dyDescent="0.25">
      <c r="A34" s="113" t="str">
        <f>[1]Лист_1!B39</f>
        <v>Нераспределенная прибыль (непокрытый убыток)</v>
      </c>
      <c r="B34" s="111"/>
      <c r="C34" s="62">
        <v>102981.66543000001</v>
      </c>
      <c r="D34" s="62" t="s">
        <v>126</v>
      </c>
    </row>
    <row r="35" spans="1:4" ht="15" customHeight="1" x14ac:dyDescent="0.25">
      <c r="A35" s="113" t="str">
        <f>[1]Лист_1!B41</f>
        <v>Итого капитал, относимый на собственников (сумма строк с 410 по 415)</v>
      </c>
      <c r="B35" s="111"/>
      <c r="C35" s="62">
        <v>197554.72115</v>
      </c>
      <c r="D35" s="62">
        <v>1457727.8298499999</v>
      </c>
    </row>
    <row r="36" spans="1:4" x14ac:dyDescent="0.25">
      <c r="A36" s="114" t="str">
        <f>[1]Лист_1!B43</f>
        <v>Всего капитал (строка 420 + строка 421)</v>
      </c>
      <c r="B36" s="111"/>
      <c r="C36" s="62">
        <v>197554.72115</v>
      </c>
      <c r="D36" s="62">
        <v>1457727.8298499999</v>
      </c>
    </row>
    <row r="37" spans="1:4" ht="26.25" x14ac:dyDescent="0.25">
      <c r="A37" s="114" t="str">
        <f>[1]Лист_1!B44</f>
        <v>БАЛАНС (строка 300 + строка 301 + строка 400 + строка 500)</v>
      </c>
      <c r="B37" s="111"/>
      <c r="C37" s="62">
        <v>6087329.4283100003</v>
      </c>
      <c r="D37" s="62">
        <v>6530506.3364300001</v>
      </c>
    </row>
  </sheetData>
  <mergeCells count="3">
    <mergeCell ref="A1:D1"/>
    <mergeCell ref="A2:D2"/>
    <mergeCell ref="C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3"/>
  <sheetViews>
    <sheetView zoomScale="91" zoomScaleNormal="91" workbookViewId="0">
      <selection activeCell="G27" sqref="G27"/>
    </sheetView>
  </sheetViews>
  <sheetFormatPr defaultRowHeight="15" x14ac:dyDescent="0.25"/>
  <cols>
    <col min="1" max="1" width="51" customWidth="1"/>
    <col min="2" max="2" width="9.42578125" bestFit="1" customWidth="1"/>
    <col min="3" max="3" width="10.42578125" customWidth="1"/>
    <col min="4" max="4" width="14.5703125" customWidth="1"/>
    <col min="5" max="5" width="14" customWidth="1"/>
    <col min="6" max="6" width="11.85546875" customWidth="1"/>
    <col min="7" max="7" width="12.42578125" customWidth="1"/>
    <col min="8" max="8" width="13.28515625" customWidth="1"/>
  </cols>
  <sheetData>
    <row r="1" spans="1:33" x14ac:dyDescent="0.25">
      <c r="A1" s="92" t="s">
        <v>63</v>
      </c>
      <c r="B1" s="92"/>
      <c r="C1" s="92"/>
      <c r="D1" s="92"/>
      <c r="E1" s="92"/>
      <c r="F1" s="92"/>
      <c r="G1" s="92"/>
      <c r="H1" s="92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x14ac:dyDescent="0.25">
      <c r="A2" s="86" t="s">
        <v>128</v>
      </c>
      <c r="B2" s="86"/>
      <c r="C2" s="86"/>
      <c r="D2" s="86"/>
      <c r="E2" s="86"/>
      <c r="F2" s="86"/>
      <c r="G2" s="86"/>
      <c r="H2" s="86"/>
    </row>
    <row r="3" spans="1:33" ht="15.75" customHeight="1" x14ac:dyDescent="0.25">
      <c r="A3" s="6"/>
      <c r="B3" s="6"/>
      <c r="C3" s="6"/>
      <c r="D3" s="6"/>
      <c r="E3" s="6"/>
      <c r="F3" s="6"/>
      <c r="G3" s="6"/>
      <c r="H3" s="55"/>
    </row>
    <row r="4" spans="1:33" ht="15.75" customHeight="1" x14ac:dyDescent="0.25">
      <c r="A4" s="94" t="s">
        <v>55</v>
      </c>
      <c r="B4" s="96" t="s">
        <v>41</v>
      </c>
      <c r="C4" s="98" t="s">
        <v>56</v>
      </c>
      <c r="D4" s="98"/>
      <c r="E4" s="98"/>
      <c r="F4" s="98"/>
      <c r="G4" s="98"/>
      <c r="H4" s="99" t="s">
        <v>57</v>
      </c>
    </row>
    <row r="5" spans="1:33" ht="73.5" customHeight="1" x14ac:dyDescent="0.25">
      <c r="A5" s="95"/>
      <c r="B5" s="97"/>
      <c r="C5" s="18" t="s">
        <v>52</v>
      </c>
      <c r="D5" s="18" t="s">
        <v>53</v>
      </c>
      <c r="E5" s="18" t="s">
        <v>58</v>
      </c>
      <c r="F5" s="18" t="s">
        <v>90</v>
      </c>
      <c r="G5" s="18" t="s">
        <v>62</v>
      </c>
      <c r="H5" s="99"/>
    </row>
    <row r="6" spans="1:33" x14ac:dyDescent="0.25">
      <c r="A6" s="19">
        <v>1</v>
      </c>
      <c r="B6" s="12">
        <v>2</v>
      </c>
      <c r="C6" s="12">
        <v>3</v>
      </c>
      <c r="D6" s="12">
        <v>4</v>
      </c>
      <c r="E6" s="20">
        <v>5</v>
      </c>
      <c r="F6" s="20">
        <v>6</v>
      </c>
      <c r="G6" s="20">
        <v>7</v>
      </c>
      <c r="H6" s="20">
        <v>10</v>
      </c>
    </row>
    <row r="7" spans="1:33" ht="15" customHeight="1" x14ac:dyDescent="0.25">
      <c r="A7" s="21" t="s">
        <v>97</v>
      </c>
      <c r="B7" s="10">
        <v>10</v>
      </c>
      <c r="C7" s="64">
        <v>1113</v>
      </c>
      <c r="D7" s="64">
        <v>285109</v>
      </c>
      <c r="E7" s="64"/>
      <c r="F7" s="64">
        <v>1257483</v>
      </c>
      <c r="G7" s="64">
        <v>535133</v>
      </c>
      <c r="H7" s="64">
        <f>SUM(C7:G7)-1</f>
        <v>2078837</v>
      </c>
    </row>
    <row r="8" spans="1:33" ht="15" customHeight="1" x14ac:dyDescent="0.25">
      <c r="A8" s="22" t="s">
        <v>59</v>
      </c>
      <c r="B8" s="11">
        <v>100</v>
      </c>
      <c r="C8" s="63">
        <f>C7</f>
        <v>1113</v>
      </c>
      <c r="D8" s="63">
        <f t="shared" ref="D8:H8" si="0">D7</f>
        <v>285109</v>
      </c>
      <c r="E8" s="63"/>
      <c r="F8" s="63">
        <f t="shared" si="0"/>
        <v>1257483</v>
      </c>
      <c r="G8" s="63">
        <f t="shared" si="0"/>
        <v>535133</v>
      </c>
      <c r="H8" s="63">
        <f t="shared" si="0"/>
        <v>2078837</v>
      </c>
    </row>
    <row r="9" spans="1:33" ht="26.25" customHeight="1" x14ac:dyDescent="0.25">
      <c r="A9" s="23" t="s">
        <v>96</v>
      </c>
      <c r="B9" s="24">
        <v>200</v>
      </c>
      <c r="C9" s="68" t="s">
        <v>7</v>
      </c>
      <c r="D9" s="68" t="s">
        <v>7</v>
      </c>
      <c r="E9" s="68" t="s">
        <v>7</v>
      </c>
      <c r="F9" s="67" t="s">
        <v>141</v>
      </c>
      <c r="G9" s="67" t="s">
        <v>139</v>
      </c>
      <c r="H9" s="67" t="s">
        <v>140</v>
      </c>
    </row>
    <row r="10" spans="1:33" ht="15" customHeight="1" x14ac:dyDescent="0.25">
      <c r="A10" s="22" t="s">
        <v>98</v>
      </c>
      <c r="B10" s="25">
        <v>210</v>
      </c>
      <c r="C10" s="68" t="s">
        <v>7</v>
      </c>
      <c r="D10" s="68" t="s">
        <v>7</v>
      </c>
      <c r="E10" s="68" t="s">
        <v>7</v>
      </c>
      <c r="F10" s="68" t="s">
        <v>7</v>
      </c>
      <c r="G10" s="67" t="s">
        <v>139</v>
      </c>
      <c r="H10" s="67" t="s">
        <v>139</v>
      </c>
    </row>
    <row r="11" spans="1:33" ht="28.5" customHeight="1" x14ac:dyDescent="0.25">
      <c r="A11" s="21" t="s">
        <v>95</v>
      </c>
      <c r="B11" s="26">
        <v>220</v>
      </c>
      <c r="C11" s="68" t="s">
        <v>7</v>
      </c>
      <c r="D11" s="68" t="s">
        <v>7</v>
      </c>
      <c r="E11" s="68" t="s">
        <v>7</v>
      </c>
      <c r="F11" s="68" t="s">
        <v>141</v>
      </c>
      <c r="G11" s="68" t="s">
        <v>7</v>
      </c>
      <c r="H11" s="68" t="s">
        <v>141</v>
      </c>
    </row>
    <row r="12" spans="1:33" x14ac:dyDescent="0.25">
      <c r="A12" s="22" t="s">
        <v>38</v>
      </c>
      <c r="B12" s="18"/>
      <c r="C12" s="68"/>
      <c r="D12" s="64"/>
      <c r="E12" s="64"/>
      <c r="F12" s="64"/>
      <c r="G12" s="64"/>
      <c r="H12" s="63"/>
    </row>
    <row r="13" spans="1:33" ht="25.5" customHeight="1" x14ac:dyDescent="0.25">
      <c r="A13" s="22" t="s">
        <v>91</v>
      </c>
      <c r="B13" s="12">
        <v>223</v>
      </c>
      <c r="C13" s="68" t="s">
        <v>7</v>
      </c>
      <c r="D13" s="68" t="s">
        <v>7</v>
      </c>
      <c r="E13" s="68" t="s">
        <v>7</v>
      </c>
      <c r="F13" s="67" t="s">
        <v>141</v>
      </c>
      <c r="G13" s="68" t="s">
        <v>7</v>
      </c>
      <c r="H13" s="68" t="s">
        <v>141</v>
      </c>
    </row>
    <row r="14" spans="1:33" ht="25.5" customHeight="1" x14ac:dyDescent="0.25">
      <c r="A14" s="21" t="s">
        <v>142</v>
      </c>
      <c r="B14" s="11">
        <v>300</v>
      </c>
      <c r="C14" s="68" t="s">
        <v>7</v>
      </c>
      <c r="D14" s="68" t="s">
        <v>7</v>
      </c>
      <c r="E14" s="68" t="s">
        <v>7</v>
      </c>
      <c r="F14" s="68" t="s">
        <v>143</v>
      </c>
      <c r="G14" s="68" t="s">
        <v>7</v>
      </c>
      <c r="H14" s="68" t="s">
        <v>143</v>
      </c>
    </row>
    <row r="15" spans="1:33" ht="25.5" customHeight="1" x14ac:dyDescent="0.25">
      <c r="A15" s="22" t="s">
        <v>144</v>
      </c>
      <c r="B15" s="12">
        <v>317</v>
      </c>
      <c r="C15" s="68" t="s">
        <v>7</v>
      </c>
      <c r="D15" s="68" t="s">
        <v>7</v>
      </c>
      <c r="E15" s="68" t="s">
        <v>7</v>
      </c>
      <c r="F15" s="67" t="s">
        <v>143</v>
      </c>
      <c r="G15" s="68" t="s">
        <v>7</v>
      </c>
      <c r="H15" s="68" t="s">
        <v>143</v>
      </c>
    </row>
    <row r="16" spans="1:33" ht="25.5" customHeight="1" x14ac:dyDescent="0.25">
      <c r="A16" s="21" t="s">
        <v>60</v>
      </c>
      <c r="B16" s="11">
        <v>400</v>
      </c>
      <c r="C16" s="63">
        <v>1113</v>
      </c>
      <c r="D16" s="63">
        <v>285109</v>
      </c>
      <c r="E16" s="68" t="s">
        <v>7</v>
      </c>
      <c r="F16" s="63">
        <v>1778161</v>
      </c>
      <c r="G16" s="68" t="s">
        <v>126</v>
      </c>
      <c r="H16" s="63">
        <v>1457728</v>
      </c>
    </row>
    <row r="17" spans="1:8" ht="30" customHeight="1" x14ac:dyDescent="0.25">
      <c r="A17" s="21" t="s">
        <v>61</v>
      </c>
      <c r="B17" s="11">
        <v>500</v>
      </c>
      <c r="C17" s="63">
        <f>C16</f>
        <v>1113</v>
      </c>
      <c r="D17" s="63">
        <v>285109</v>
      </c>
      <c r="E17" s="68" t="s">
        <v>7</v>
      </c>
      <c r="F17" s="63">
        <v>1778161</v>
      </c>
      <c r="G17" s="68" t="s">
        <v>126</v>
      </c>
      <c r="H17" s="63">
        <v>1457728</v>
      </c>
    </row>
    <row r="18" spans="1:8" ht="29.25" customHeight="1" x14ac:dyDescent="0.25">
      <c r="A18" s="21" t="s">
        <v>92</v>
      </c>
      <c r="B18" s="11">
        <v>600</v>
      </c>
      <c r="C18" s="68" t="s">
        <v>7</v>
      </c>
      <c r="D18" s="68" t="s">
        <v>7</v>
      </c>
      <c r="E18" s="68" t="s">
        <v>7</v>
      </c>
      <c r="F18" s="68" t="s">
        <v>145</v>
      </c>
      <c r="G18" s="68" t="s">
        <v>146</v>
      </c>
      <c r="H18" s="68" t="s">
        <v>107</v>
      </c>
    </row>
    <row r="19" spans="1:8" ht="18" customHeight="1" x14ac:dyDescent="0.25">
      <c r="A19" s="22" t="s">
        <v>98</v>
      </c>
      <c r="B19" s="12">
        <v>610</v>
      </c>
      <c r="C19" s="68" t="s">
        <v>7</v>
      </c>
      <c r="D19" s="68" t="s">
        <v>7</v>
      </c>
      <c r="E19" s="68" t="s">
        <v>7</v>
      </c>
      <c r="F19" s="67"/>
      <c r="G19" s="67" t="s">
        <v>146</v>
      </c>
      <c r="H19" s="68" t="s">
        <v>146</v>
      </c>
    </row>
    <row r="20" spans="1:8" ht="28.5" customHeight="1" x14ac:dyDescent="0.25">
      <c r="A20" s="21" t="s">
        <v>93</v>
      </c>
      <c r="B20" s="11">
        <v>620</v>
      </c>
      <c r="C20" s="68" t="s">
        <v>7</v>
      </c>
      <c r="D20" s="68" t="s">
        <v>7</v>
      </c>
      <c r="E20" s="68" t="s">
        <v>7</v>
      </c>
      <c r="F20" s="68" t="s">
        <v>147</v>
      </c>
      <c r="G20" s="68" t="s">
        <v>7</v>
      </c>
      <c r="H20" s="68" t="s">
        <v>147</v>
      </c>
    </row>
    <row r="21" spans="1:8" ht="18" customHeight="1" x14ac:dyDescent="0.25">
      <c r="A21" s="22" t="s">
        <v>38</v>
      </c>
      <c r="B21" s="18"/>
      <c r="C21" s="68"/>
      <c r="D21" s="68"/>
      <c r="E21" s="68"/>
      <c r="F21" s="65"/>
      <c r="G21" s="65"/>
      <c r="H21" s="66"/>
    </row>
    <row r="22" spans="1:8" ht="26.25" customHeight="1" x14ac:dyDescent="0.25">
      <c r="A22" s="22" t="s">
        <v>91</v>
      </c>
      <c r="B22" s="12">
        <v>623</v>
      </c>
      <c r="C22" s="68" t="s">
        <v>7</v>
      </c>
      <c r="D22" s="68" t="s">
        <v>7</v>
      </c>
      <c r="E22" s="68" t="s">
        <v>7</v>
      </c>
      <c r="F22" s="67" t="s">
        <v>147</v>
      </c>
      <c r="G22" s="68" t="s">
        <v>7</v>
      </c>
      <c r="H22" s="68" t="s">
        <v>147</v>
      </c>
    </row>
    <row r="23" spans="1:8" ht="25.5" x14ac:dyDescent="0.25">
      <c r="A23" s="21" t="s">
        <v>94</v>
      </c>
      <c r="B23" s="11">
        <v>800</v>
      </c>
      <c r="C23" s="63">
        <v>1113</v>
      </c>
      <c r="D23" s="63">
        <v>285109</v>
      </c>
      <c r="E23" s="68" t="s">
        <v>7</v>
      </c>
      <c r="F23" s="67" t="s">
        <v>125</v>
      </c>
      <c r="G23" s="63">
        <v>102982</v>
      </c>
      <c r="H23" s="63">
        <v>197555</v>
      </c>
    </row>
  </sheetData>
  <mergeCells count="6">
    <mergeCell ref="A1:H1"/>
    <mergeCell ref="A2:H2"/>
    <mergeCell ref="A4:A5"/>
    <mergeCell ref="B4:B5"/>
    <mergeCell ref="C4:G4"/>
    <mergeCell ref="H4:H5"/>
  </mergeCells>
  <phoneticPr fontId="2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5"/>
  <sheetViews>
    <sheetView topLeftCell="A16" zoomScale="95" zoomScaleNormal="95" workbookViewId="0">
      <selection activeCell="F25" sqref="F25"/>
    </sheetView>
  </sheetViews>
  <sheetFormatPr defaultRowHeight="15" x14ac:dyDescent="0.25"/>
  <cols>
    <col min="1" max="1" width="50.140625" customWidth="1"/>
    <col min="3" max="3" width="13.7109375" customWidth="1"/>
    <col min="4" max="4" width="14.42578125" customWidth="1"/>
  </cols>
  <sheetData>
    <row r="1" spans="1:21" x14ac:dyDescent="0.25">
      <c r="A1" s="100" t="s">
        <v>86</v>
      </c>
      <c r="B1" s="100"/>
      <c r="C1" s="100"/>
      <c r="D1" s="10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15.75" x14ac:dyDescent="0.25">
      <c r="A2" s="86" t="s">
        <v>128</v>
      </c>
      <c r="B2" s="86"/>
      <c r="C2" s="86"/>
      <c r="D2" s="86"/>
      <c r="E2" s="8"/>
      <c r="F2" s="8"/>
      <c r="G2" s="8"/>
    </row>
    <row r="3" spans="1:21" ht="15.75" x14ac:dyDescent="0.25">
      <c r="A3" s="6"/>
      <c r="B3" s="6"/>
      <c r="C3" s="87" t="s">
        <v>87</v>
      </c>
      <c r="D3" s="87"/>
    </row>
    <row r="4" spans="1:21" ht="47.25" customHeight="1" x14ac:dyDescent="0.25">
      <c r="A4" s="32" t="s">
        <v>4</v>
      </c>
      <c r="B4" s="33" t="s">
        <v>41</v>
      </c>
      <c r="C4" s="33" t="s">
        <v>31</v>
      </c>
      <c r="D4" s="33" t="s">
        <v>32</v>
      </c>
    </row>
    <row r="5" spans="1:21" x14ac:dyDescent="0.25">
      <c r="A5" s="31">
        <v>1</v>
      </c>
      <c r="B5" s="31">
        <v>2</v>
      </c>
      <c r="C5" s="31">
        <v>3</v>
      </c>
      <c r="D5" s="31">
        <v>4</v>
      </c>
    </row>
    <row r="6" spans="1:21" x14ac:dyDescent="0.25">
      <c r="A6" s="105" t="s">
        <v>64</v>
      </c>
      <c r="B6" s="105"/>
      <c r="C6" s="105"/>
      <c r="D6" s="105"/>
    </row>
    <row r="7" spans="1:21" ht="25.5" x14ac:dyDescent="0.25">
      <c r="A7" s="34" t="s">
        <v>65</v>
      </c>
      <c r="B7" s="42">
        <v>10</v>
      </c>
      <c r="C7" s="63">
        <v>4084327</v>
      </c>
      <c r="D7" s="63">
        <v>4248934</v>
      </c>
    </row>
    <row r="8" spans="1:21" x14ac:dyDescent="0.25">
      <c r="A8" s="43" t="s">
        <v>38</v>
      </c>
      <c r="B8" s="44"/>
      <c r="C8" s="69"/>
      <c r="D8" s="69"/>
    </row>
    <row r="9" spans="1:21" x14ac:dyDescent="0.25">
      <c r="A9" s="34" t="s">
        <v>66</v>
      </c>
      <c r="B9" s="10">
        <v>11</v>
      </c>
      <c r="C9" s="64">
        <v>4070886</v>
      </c>
      <c r="D9" s="64">
        <v>4271247</v>
      </c>
    </row>
    <row r="10" spans="1:21" x14ac:dyDescent="0.25">
      <c r="A10" s="34" t="s">
        <v>67</v>
      </c>
      <c r="B10" s="10">
        <v>16</v>
      </c>
      <c r="C10" s="64">
        <v>13441</v>
      </c>
      <c r="D10" s="67" t="s">
        <v>129</v>
      </c>
    </row>
    <row r="11" spans="1:21" ht="25.5" x14ac:dyDescent="0.25">
      <c r="A11" s="34" t="s">
        <v>68</v>
      </c>
      <c r="B11" s="42">
        <v>20</v>
      </c>
      <c r="C11" s="63">
        <v>3981923</v>
      </c>
      <c r="D11" s="63">
        <v>4388872</v>
      </c>
    </row>
    <row r="12" spans="1:21" x14ac:dyDescent="0.25">
      <c r="A12" s="43" t="s">
        <v>38</v>
      </c>
      <c r="B12" s="45"/>
      <c r="C12" s="70"/>
      <c r="D12" s="70"/>
    </row>
    <row r="13" spans="1:21" x14ac:dyDescent="0.25">
      <c r="A13" s="34" t="s">
        <v>69</v>
      </c>
      <c r="B13" s="10">
        <v>21</v>
      </c>
      <c r="C13" s="64">
        <v>2878313</v>
      </c>
      <c r="D13" s="64">
        <v>3218101</v>
      </c>
    </row>
    <row r="14" spans="1:21" x14ac:dyDescent="0.25">
      <c r="A14" s="34" t="s">
        <v>70</v>
      </c>
      <c r="B14" s="10">
        <v>23</v>
      </c>
      <c r="C14" s="64">
        <v>639550</v>
      </c>
      <c r="D14" s="64">
        <v>607505</v>
      </c>
    </row>
    <row r="15" spans="1:21" x14ac:dyDescent="0.25">
      <c r="A15" s="34" t="s">
        <v>71</v>
      </c>
      <c r="B15" s="10">
        <v>26</v>
      </c>
      <c r="C15" s="64">
        <v>128284</v>
      </c>
      <c r="D15" s="64">
        <v>178216</v>
      </c>
    </row>
    <row r="16" spans="1:21" x14ac:dyDescent="0.25">
      <c r="A16" s="34" t="s">
        <v>72</v>
      </c>
      <c r="B16" s="10">
        <v>27</v>
      </c>
      <c r="C16" s="64">
        <v>335776</v>
      </c>
      <c r="D16" s="64">
        <v>385049</v>
      </c>
    </row>
    <row r="17" spans="1:4" ht="26.25" customHeight="1" x14ac:dyDescent="0.25">
      <c r="A17" s="34" t="s">
        <v>73</v>
      </c>
      <c r="B17" s="42">
        <v>30</v>
      </c>
      <c r="C17" s="68" t="s">
        <v>130</v>
      </c>
      <c r="D17" s="68" t="s">
        <v>131</v>
      </c>
    </row>
    <row r="18" spans="1:4" ht="16.5" customHeight="1" x14ac:dyDescent="0.25">
      <c r="A18" s="101" t="s">
        <v>74</v>
      </c>
      <c r="B18" s="102"/>
      <c r="C18" s="102"/>
      <c r="D18" s="103"/>
    </row>
    <row r="19" spans="1:4" ht="25.5" x14ac:dyDescent="0.25">
      <c r="A19" s="34" t="s">
        <v>75</v>
      </c>
      <c r="B19" s="42">
        <v>60</v>
      </c>
      <c r="C19" s="63">
        <v>25739</v>
      </c>
      <c r="D19" s="63">
        <v>13886</v>
      </c>
    </row>
    <row r="20" spans="1:4" ht="15" customHeight="1" x14ac:dyDescent="0.25">
      <c r="A20" s="43" t="s">
        <v>38</v>
      </c>
      <c r="B20" s="45"/>
      <c r="C20" s="70"/>
      <c r="D20" s="70"/>
    </row>
    <row r="21" spans="1:4" x14ac:dyDescent="0.25">
      <c r="A21" s="34" t="s">
        <v>76</v>
      </c>
      <c r="B21" s="10">
        <v>61</v>
      </c>
      <c r="C21" s="70">
        <v>25739</v>
      </c>
      <c r="D21" s="64">
        <v>13623</v>
      </c>
    </row>
    <row r="22" spans="1:4" x14ac:dyDescent="0.25">
      <c r="A22" s="34" t="s">
        <v>72</v>
      </c>
      <c r="B22" s="10">
        <v>71</v>
      </c>
      <c r="C22" s="70"/>
      <c r="D22" s="64">
        <v>263</v>
      </c>
    </row>
    <row r="23" spans="1:4" ht="39" customHeight="1" x14ac:dyDescent="0.25">
      <c r="A23" s="34" t="s">
        <v>77</v>
      </c>
      <c r="B23" s="42">
        <v>80</v>
      </c>
      <c r="C23" s="68" t="s">
        <v>132</v>
      </c>
      <c r="D23" s="68" t="s">
        <v>133</v>
      </c>
    </row>
    <row r="24" spans="1:4" x14ac:dyDescent="0.25">
      <c r="A24" s="104" t="s">
        <v>78</v>
      </c>
      <c r="B24" s="104"/>
      <c r="C24" s="104"/>
      <c r="D24" s="104"/>
    </row>
    <row r="25" spans="1:4" ht="25.5" x14ac:dyDescent="0.25">
      <c r="A25" s="34" t="s">
        <v>79</v>
      </c>
      <c r="B25" s="42">
        <v>90</v>
      </c>
      <c r="C25" s="63">
        <v>425885</v>
      </c>
      <c r="D25" s="63">
        <v>506005</v>
      </c>
    </row>
    <row r="26" spans="1:4" x14ac:dyDescent="0.25">
      <c r="A26" s="43" t="s">
        <v>38</v>
      </c>
      <c r="B26" s="45"/>
      <c r="C26" s="70"/>
      <c r="D26" s="70"/>
    </row>
    <row r="27" spans="1:4" x14ac:dyDescent="0.25">
      <c r="A27" s="34" t="s">
        <v>67</v>
      </c>
      <c r="B27" s="46">
        <v>94</v>
      </c>
      <c r="C27" s="64">
        <v>425885</v>
      </c>
      <c r="D27" s="64">
        <v>506005</v>
      </c>
    </row>
    <row r="28" spans="1:4" ht="25.5" x14ac:dyDescent="0.25">
      <c r="A28" s="34" t="s">
        <v>80</v>
      </c>
      <c r="B28" s="11">
        <v>100</v>
      </c>
      <c r="C28" s="63">
        <v>525175</v>
      </c>
      <c r="D28" s="63">
        <v>374081</v>
      </c>
    </row>
    <row r="29" spans="1:4" x14ac:dyDescent="0.25">
      <c r="A29" s="43" t="s">
        <v>38</v>
      </c>
      <c r="B29" s="45"/>
      <c r="C29" s="70"/>
      <c r="D29" s="70"/>
    </row>
    <row r="30" spans="1:4" ht="16.5" customHeight="1" x14ac:dyDescent="0.25">
      <c r="A30" s="34" t="s">
        <v>81</v>
      </c>
      <c r="B30" s="12">
        <v>105</v>
      </c>
      <c r="C30" s="64">
        <v>525175</v>
      </c>
      <c r="D30" s="64">
        <v>374081</v>
      </c>
    </row>
    <row r="31" spans="1:4" ht="31.5" customHeight="1" x14ac:dyDescent="0.25">
      <c r="A31" s="34" t="s">
        <v>82</v>
      </c>
      <c r="B31" s="11">
        <v>110</v>
      </c>
      <c r="C31" s="68" t="s">
        <v>134</v>
      </c>
      <c r="D31" s="63">
        <v>131924</v>
      </c>
    </row>
    <row r="32" spans="1:4" x14ac:dyDescent="0.25">
      <c r="A32" s="34" t="s">
        <v>135</v>
      </c>
      <c r="B32" s="11">
        <v>120</v>
      </c>
      <c r="C32" s="68" t="s">
        <v>7</v>
      </c>
      <c r="D32" s="68" t="s">
        <v>136</v>
      </c>
    </row>
    <row r="33" spans="1:4" ht="38.25" x14ac:dyDescent="0.25">
      <c r="A33" s="34" t="s">
        <v>83</v>
      </c>
      <c r="B33" s="11">
        <v>130</v>
      </c>
      <c r="C33" s="68" t="s">
        <v>137</v>
      </c>
      <c r="D33" s="68" t="s">
        <v>138</v>
      </c>
    </row>
    <row r="34" spans="1:4" ht="25.5" x14ac:dyDescent="0.25">
      <c r="A34" s="34" t="s">
        <v>84</v>
      </c>
      <c r="B34" s="11">
        <v>140</v>
      </c>
      <c r="C34" s="63">
        <v>29354</v>
      </c>
      <c r="D34" s="63">
        <v>51268</v>
      </c>
    </row>
    <row r="35" spans="1:4" ht="25.5" x14ac:dyDescent="0.25">
      <c r="A35" s="34" t="s">
        <v>85</v>
      </c>
      <c r="B35" s="11">
        <v>150</v>
      </c>
      <c r="C35" s="63">
        <v>6729</v>
      </c>
      <c r="D35" s="63">
        <v>29354</v>
      </c>
    </row>
  </sheetData>
  <mergeCells count="6">
    <mergeCell ref="A1:D1"/>
    <mergeCell ref="A2:D2"/>
    <mergeCell ref="C3:D3"/>
    <mergeCell ref="A18:D18"/>
    <mergeCell ref="A24:D24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об исполн. ИП</vt:lpstr>
      <vt:lpstr>ОПиУ</vt:lpstr>
      <vt:lpstr>бАЛАНС</vt:lpstr>
      <vt:lpstr>ОБ ИЗМ. В КАПИТАЛЕ</vt:lpstr>
      <vt:lpstr>О ДВИЖЕНИИ ДЕНЕГ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2024-07-10T11:02:12Z</dcterms:modified>
</cp:coreProperties>
</file>